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430"/>
  <workbookPr defaultThemeVersion="124226"/>
  <mc:AlternateContent xmlns:mc="http://schemas.openxmlformats.org/markup-compatibility/2006">
    <mc:Choice Requires="x15">
      <x15ac:absPath xmlns:x15ac="http://schemas.microsoft.com/office/spreadsheetml/2010/11/ac" url="\\172.16.59.35\kensetsu\★工事事務\■工事・委託\■1.工事・業務入力\R07工事・委託\R07　舗装\80.90\"/>
    </mc:Choice>
  </mc:AlternateContent>
  <xr:revisionPtr revIDLastSave="0" documentId="13_ncr:1_{2473F0FA-D01D-423F-B49D-102B119504BD}" xr6:coauthVersionLast="45" xr6:coauthVersionMax="47" xr10:uidLastSave="{00000000-0000-0000-0000-000000000000}"/>
  <bookViews>
    <workbookView xWindow="0" yWindow="450" windowWidth="20490" windowHeight="11070" tabRatio="895" xr2:uid="{00000000-000D-0000-FFFF-FFFF00000000}"/>
  </bookViews>
  <sheets>
    <sheet name="基本事項" sheetId="10" r:id="rId1"/>
    <sheet name="数量" sheetId="5" r:id="rId2"/>
    <sheet name="区画線" sheetId="8" r:id="rId3"/>
    <sheet name="運搬" sheetId="3" r:id="rId4"/>
  </sheets>
  <definedNames>
    <definedName name="_xlnm.Print_Area" localSheetId="3">運搬!$A$1:$K$57</definedName>
    <definedName name="_xlnm.Print_Area" localSheetId="2">区画線!$B$2:$H$32</definedName>
    <definedName name="_xlnm.Print_Area" localSheetId="1">数量!$B$2:$J$61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0" i="5" l="1"/>
  <c r="E10" i="5"/>
  <c r="D11" i="8" l="1"/>
  <c r="B2" i="5"/>
  <c r="E4" i="5"/>
  <c r="E3" i="5"/>
  <c r="G35" i="5" l="1"/>
  <c r="D12" i="8"/>
  <c r="B3" i="8"/>
  <c r="D61" i="8" l="1"/>
  <c r="D60" i="8"/>
  <c r="D58" i="8"/>
  <c r="D57" i="8"/>
  <c r="D56" i="8"/>
  <c r="D55" i="8"/>
  <c r="D54" i="8"/>
  <c r="D53" i="8"/>
  <c r="D52" i="8"/>
  <c r="D51" i="8"/>
  <c r="D50" i="8"/>
  <c r="D49" i="8"/>
  <c r="D48" i="8"/>
  <c r="D47" i="8"/>
  <c r="D46" i="8"/>
  <c r="D45" i="8"/>
  <c r="D44" i="8"/>
  <c r="D43" i="8"/>
  <c r="D42" i="8"/>
  <c r="D30" i="8"/>
  <c r="H29" i="8"/>
  <c r="E29" i="8"/>
  <c r="F29" i="8" s="1"/>
  <c r="H28" i="8"/>
  <c r="E28" i="8"/>
  <c r="F28" i="8" s="1"/>
  <c r="D21" i="8"/>
  <c r="H20" i="8"/>
  <c r="E20" i="8"/>
  <c r="F20" i="8" s="1"/>
  <c r="H19" i="8"/>
  <c r="E19" i="8"/>
  <c r="F19" i="8" s="1"/>
  <c r="H18" i="8"/>
  <c r="E18" i="8"/>
  <c r="F18" i="8" s="1"/>
  <c r="H17" i="8"/>
  <c r="E17" i="8"/>
  <c r="F17" i="8" s="1"/>
  <c r="H16" i="8"/>
  <c r="E16" i="8"/>
  <c r="F16" i="8" s="1"/>
  <c r="H15" i="8"/>
  <c r="E15" i="8"/>
  <c r="F15" i="8" s="1"/>
  <c r="H14" i="8"/>
  <c r="E14" i="8"/>
  <c r="F14" i="8" s="1"/>
  <c r="H13" i="8"/>
  <c r="E13" i="8"/>
  <c r="F13" i="8" s="1"/>
  <c r="E12" i="8"/>
  <c r="F12" i="8" s="1"/>
  <c r="E11" i="8"/>
  <c r="F11" i="8" s="1"/>
  <c r="F30" i="8" l="1"/>
  <c r="I31" i="8" s="1"/>
  <c r="F21" i="8"/>
  <c r="H35" i="5"/>
  <c r="H31" i="5"/>
  <c r="H10" i="5"/>
  <c r="E31" i="8" l="1"/>
  <c r="F31" i="8"/>
  <c r="I29" i="8"/>
  <c r="G29" i="8" s="1"/>
  <c r="I28" i="8"/>
  <c r="G28" i="8" s="1"/>
  <c r="H12" i="8"/>
  <c r="E22" i="8"/>
  <c r="I22" i="8" s="1"/>
  <c r="H11" i="8"/>
  <c r="I17" i="8" l="1"/>
  <c r="G17" i="8" s="1"/>
  <c r="I20" i="8"/>
  <c r="G20" i="8" s="1"/>
  <c r="I12" i="8"/>
  <c r="G12" i="8" s="1"/>
  <c r="G36" i="5" s="1"/>
  <c r="H36" i="5" s="1"/>
  <c r="I15" i="8"/>
  <c r="G15" i="8" s="1"/>
  <c r="I18" i="8"/>
  <c r="G18" i="8" s="1"/>
  <c r="I13" i="8"/>
  <c r="G13" i="8" s="1"/>
  <c r="I16" i="8"/>
  <c r="G16" i="8" s="1"/>
  <c r="I14" i="8"/>
  <c r="G14" i="8" s="1"/>
  <c r="I19" i="8"/>
  <c r="G19" i="8" s="1"/>
  <c r="I11" i="8"/>
  <c r="G11" i="8" s="1"/>
  <c r="G32" i="5" s="1"/>
  <c r="H32" i="5" s="1"/>
  <c r="F22" i="8"/>
  <c r="G30" i="8"/>
  <c r="G21" i="8" l="1"/>
</calcChain>
</file>

<file path=xl/sharedStrings.xml><?xml version="1.0" encoding="utf-8"?>
<sst xmlns="http://schemas.openxmlformats.org/spreadsheetml/2006/main" count="267" uniqueCount="124">
  <si>
    <t>工種</t>
    <rPh sb="0" eb="2">
      <t>コウシュ</t>
    </rPh>
    <phoneticPr fontId="1"/>
  </si>
  <si>
    <t>種別</t>
    <rPh sb="0" eb="2">
      <t>シュベツ</t>
    </rPh>
    <phoneticPr fontId="1"/>
  </si>
  <si>
    <t>規格/計算式</t>
    <rPh sb="0" eb="2">
      <t>キカク</t>
    </rPh>
    <rPh sb="3" eb="5">
      <t>ケイサン</t>
    </rPh>
    <rPh sb="5" eb="6">
      <t>シキ</t>
    </rPh>
    <phoneticPr fontId="1"/>
  </si>
  <si>
    <t>計算値</t>
    <rPh sb="0" eb="3">
      <t>ケイサンチ</t>
    </rPh>
    <phoneticPr fontId="1"/>
  </si>
  <si>
    <t>設計値</t>
    <rPh sb="0" eb="2">
      <t>セッケイ</t>
    </rPh>
    <rPh sb="2" eb="3">
      <t>チ</t>
    </rPh>
    <phoneticPr fontId="1"/>
  </si>
  <si>
    <t>=</t>
  </si>
  <si>
    <t>計算式</t>
    <rPh sb="0" eb="2">
      <t>ケイサン</t>
    </rPh>
    <rPh sb="2" eb="3">
      <t>シキ</t>
    </rPh>
    <phoneticPr fontId="1"/>
  </si>
  <si>
    <t>地形図CAD計測</t>
    <rPh sb="0" eb="3">
      <t>チケイズ</t>
    </rPh>
    <rPh sb="6" eb="8">
      <t>ケイソク</t>
    </rPh>
    <phoneticPr fontId="1"/>
  </si>
  <si>
    <t>舗装版切断</t>
    <rPh sb="0" eb="2">
      <t>ホソウ</t>
    </rPh>
    <rPh sb="2" eb="3">
      <t>バン</t>
    </rPh>
    <rPh sb="3" eb="5">
      <t>セツダン</t>
    </rPh>
    <phoneticPr fontId="1"/>
  </si>
  <si>
    <t>舗装版破砕　(小規模)</t>
    <rPh sb="0" eb="2">
      <t>ホソウ</t>
    </rPh>
    <rPh sb="2" eb="3">
      <t>バン</t>
    </rPh>
    <rPh sb="3" eb="5">
      <t>ハサイ</t>
    </rPh>
    <rPh sb="7" eb="10">
      <t>ショウキボ</t>
    </rPh>
    <phoneticPr fontId="1"/>
  </si>
  <si>
    <t>As殻運搬</t>
    <rPh sb="2" eb="3">
      <t>ガラ</t>
    </rPh>
    <rPh sb="3" eb="5">
      <t>ウンパン</t>
    </rPh>
    <phoneticPr fontId="1"/>
  </si>
  <si>
    <t>殻処分　As破砕殻</t>
    <rPh sb="0" eb="1">
      <t>ガラ</t>
    </rPh>
    <rPh sb="1" eb="3">
      <t>ショブン</t>
    </rPh>
    <rPh sb="6" eb="8">
      <t>ハサイ</t>
    </rPh>
    <rPh sb="8" eb="9">
      <t>ガラ</t>
    </rPh>
    <phoneticPr fontId="1"/>
  </si>
  <si>
    <t>表層</t>
    <rPh sb="0" eb="1">
      <t>ヒョウ</t>
    </rPh>
    <rPh sb="1" eb="2">
      <t>ソウ</t>
    </rPh>
    <phoneticPr fontId="1"/>
  </si>
  <si>
    <t>不陸整正　補足材あり</t>
    <rPh sb="0" eb="1">
      <t>フ</t>
    </rPh>
    <rPh sb="1" eb="2">
      <t>リク</t>
    </rPh>
    <rPh sb="2" eb="4">
      <t>セイセイ</t>
    </rPh>
    <rPh sb="5" eb="7">
      <t>ホソク</t>
    </rPh>
    <rPh sb="7" eb="8">
      <t>ザイ</t>
    </rPh>
    <phoneticPr fontId="1"/>
  </si>
  <si>
    <t>ペイント式区画線　外側実線</t>
    <rPh sb="4" eb="5">
      <t>シキ</t>
    </rPh>
    <rPh sb="5" eb="8">
      <t>クカクセン</t>
    </rPh>
    <rPh sb="9" eb="11">
      <t>ソトガワ</t>
    </rPh>
    <rPh sb="11" eb="13">
      <t>ジッセン</t>
    </rPh>
    <phoneticPr fontId="1"/>
  </si>
  <si>
    <t>ペイント式区画線　中央破線</t>
    <rPh sb="4" eb="5">
      <t>シキ</t>
    </rPh>
    <rPh sb="5" eb="8">
      <t>クカクセン</t>
    </rPh>
    <rPh sb="9" eb="11">
      <t>チュウオウ</t>
    </rPh>
    <rPh sb="11" eb="13">
      <t>ハセン</t>
    </rPh>
    <phoneticPr fontId="1"/>
  </si>
  <si>
    <t>溶融式区画線　横断歩道</t>
    <rPh sb="0" eb="2">
      <t>ヨウユウ</t>
    </rPh>
    <rPh sb="2" eb="3">
      <t>シキ</t>
    </rPh>
    <rPh sb="3" eb="6">
      <t>クカクセン</t>
    </rPh>
    <rPh sb="7" eb="9">
      <t>オウダン</t>
    </rPh>
    <rPh sb="9" eb="11">
      <t>ホドウ</t>
    </rPh>
    <phoneticPr fontId="1"/>
  </si>
  <si>
    <t>溶融式区画線　停止線</t>
    <rPh sb="0" eb="2">
      <t>ヨウユウ</t>
    </rPh>
    <rPh sb="2" eb="3">
      <t>シキ</t>
    </rPh>
    <rPh sb="3" eb="6">
      <t>クカクセン</t>
    </rPh>
    <rPh sb="7" eb="9">
      <t>テイシ</t>
    </rPh>
    <rPh sb="9" eb="10">
      <t>セン</t>
    </rPh>
    <phoneticPr fontId="1"/>
  </si>
  <si>
    <t>交通誘導警備員</t>
    <rPh sb="0" eb="2">
      <t>コウツウ</t>
    </rPh>
    <rPh sb="2" eb="4">
      <t>ユウドウ</t>
    </rPh>
    <rPh sb="4" eb="7">
      <t>ケイビイン</t>
    </rPh>
    <phoneticPr fontId="1"/>
  </si>
  <si>
    <t>延長</t>
    <rPh sb="0" eb="2">
      <t>エンチョウ</t>
    </rPh>
    <phoneticPr fontId="1"/>
  </si>
  <si>
    <t>面積</t>
    <rPh sb="0" eb="2">
      <t>メンセキ</t>
    </rPh>
    <phoneticPr fontId="1"/>
  </si>
  <si>
    <t>m2</t>
    <phoneticPr fontId="1"/>
  </si>
  <si>
    <t>m</t>
    <phoneticPr fontId="1"/>
  </si>
  <si>
    <t>t</t>
    <phoneticPr fontId="1"/>
  </si>
  <si>
    <t>m3</t>
    <phoneticPr fontId="1"/>
  </si>
  <si>
    <t>溶融式区画線　ダイヤ</t>
    <rPh sb="0" eb="2">
      <t>ヨウユウ</t>
    </rPh>
    <rPh sb="2" eb="3">
      <t>シキ</t>
    </rPh>
    <rPh sb="3" eb="6">
      <t>クカクセン</t>
    </rPh>
    <phoneticPr fontId="1"/>
  </si>
  <si>
    <t>m</t>
    <phoneticPr fontId="1"/>
  </si>
  <si>
    <t>標準工期計算書　運搬工を除く実作業日</t>
    <rPh sb="0" eb="2">
      <t>ヒョウジュン</t>
    </rPh>
    <rPh sb="2" eb="4">
      <t>コウキ</t>
    </rPh>
    <rPh sb="4" eb="7">
      <t>ケイサンショ</t>
    </rPh>
    <rPh sb="8" eb="10">
      <t>ウンパン</t>
    </rPh>
    <rPh sb="10" eb="11">
      <t>コウ</t>
    </rPh>
    <rPh sb="12" eb="13">
      <t>ノゾ</t>
    </rPh>
    <rPh sb="14" eb="15">
      <t>ジツ</t>
    </rPh>
    <rPh sb="15" eb="18">
      <t>サギョウビ</t>
    </rPh>
    <phoneticPr fontId="1"/>
  </si>
  <si>
    <t>線幅 15㎝</t>
    <rPh sb="0" eb="1">
      <t>セン</t>
    </rPh>
    <rPh sb="1" eb="2">
      <t>ハバ</t>
    </rPh>
    <phoneticPr fontId="1"/>
  </si>
  <si>
    <t>人</t>
    <rPh sb="0" eb="1">
      <t>ヒト</t>
    </rPh>
    <phoneticPr fontId="1"/>
  </si>
  <si>
    <t>運搬距離 = 　　 km</t>
    <rPh sb="0" eb="2">
      <t>ウンパン</t>
    </rPh>
    <rPh sb="2" eb="4">
      <t>キョリ</t>
    </rPh>
    <phoneticPr fontId="1"/>
  </si>
  <si>
    <t>材料費</t>
    <rPh sb="0" eb="2">
      <t>ザイリョウ</t>
    </rPh>
    <rPh sb="2" eb="3">
      <t>ヒ</t>
    </rPh>
    <phoneticPr fontId="1"/>
  </si>
  <si>
    <t>機・労</t>
    <rPh sb="0" eb="1">
      <t>キ</t>
    </rPh>
    <rPh sb="2" eb="3">
      <t>ロウ</t>
    </rPh>
    <phoneticPr fontId="1"/>
  </si>
  <si>
    <t>線幅 45㎝</t>
    <rPh sb="0" eb="1">
      <t>セン</t>
    </rPh>
    <rPh sb="1" eb="2">
      <t>ハバ</t>
    </rPh>
    <phoneticPr fontId="1"/>
  </si>
  <si>
    <t xml:space="preserve"> 表層　</t>
    <phoneticPr fontId="1"/>
  </si>
  <si>
    <t>線幅 45㎝　</t>
    <rPh sb="0" eb="1">
      <t>セン</t>
    </rPh>
    <rPh sb="1" eb="2">
      <t>ハバ</t>
    </rPh>
    <phoneticPr fontId="1"/>
  </si>
  <si>
    <t>標準作業量に満たない場合の計算式による</t>
    <rPh sb="0" eb="1">
      <t>ヒョウジュン</t>
    </rPh>
    <rPh sb="1" eb="3">
      <t>サギョウ</t>
    </rPh>
    <rPh sb="3" eb="4">
      <t>リョウ</t>
    </rPh>
    <rPh sb="5" eb="6">
      <t>ミ</t>
    </rPh>
    <rPh sb="9" eb="11">
      <t>バアイ</t>
    </rPh>
    <rPh sb="12" eb="14">
      <t>ケイサン</t>
    </rPh>
    <rPh sb="14" eb="15">
      <t>シキ</t>
    </rPh>
    <phoneticPr fontId="1"/>
  </si>
  <si>
    <t>○</t>
    <phoneticPr fontId="15"/>
  </si>
  <si>
    <t>○○○○●○○○○●○○○○●○○</t>
    <phoneticPr fontId="15"/>
  </si>
  <si>
    <t>○○</t>
    <phoneticPr fontId="15"/>
  </si>
  <si>
    <t>○○○○</t>
    <phoneticPr fontId="15"/>
  </si>
  <si>
    <t>区画線工　施工規模が標準作業量に満たない場合の数量</t>
    <rPh sb="0" eb="3">
      <t>クカクセン</t>
    </rPh>
    <rPh sb="3" eb="4">
      <t>コウ</t>
    </rPh>
    <rPh sb="5" eb="7">
      <t>セコウ</t>
    </rPh>
    <rPh sb="7" eb="9">
      <t>キボ</t>
    </rPh>
    <rPh sb="10" eb="12">
      <t>ヒョウジュン</t>
    </rPh>
    <rPh sb="12" eb="15">
      <t>サギョウリョウ</t>
    </rPh>
    <rPh sb="16" eb="17">
      <t>ミ</t>
    </rPh>
    <rPh sb="20" eb="22">
      <t>バアイ</t>
    </rPh>
    <rPh sb="23" eb="25">
      <t>スウリョウ</t>
    </rPh>
    <phoneticPr fontId="15"/>
  </si>
  <si>
    <t>現場条件</t>
    <rPh sb="0" eb="2">
      <t>ゲンバ</t>
    </rPh>
    <rPh sb="2" eb="4">
      <t>ジョウケン</t>
    </rPh>
    <phoneticPr fontId="15"/>
  </si>
  <si>
    <t>1 共用</t>
    <rPh sb="2" eb="4">
      <t>キョウヨウ</t>
    </rPh>
    <phoneticPr fontId="15"/>
  </si>
  <si>
    <t>ｍ</t>
    <phoneticPr fontId="15"/>
  </si>
  <si>
    <t>日</t>
    <rPh sb="0" eb="1">
      <t>ニチ</t>
    </rPh>
    <phoneticPr fontId="15"/>
  </si>
  <si>
    <t>区画線設置、区画線消去（削取り式）</t>
    <rPh sb="0" eb="3">
      <t>クカクセン</t>
    </rPh>
    <rPh sb="3" eb="5">
      <t>セッチ</t>
    </rPh>
    <rPh sb="6" eb="9">
      <t>クカクセン</t>
    </rPh>
    <rPh sb="9" eb="11">
      <t>ショウキョ</t>
    </rPh>
    <rPh sb="12" eb="13">
      <t>ソ</t>
    </rPh>
    <rPh sb="13" eb="14">
      <t>ト</t>
    </rPh>
    <rPh sb="15" eb="16">
      <t>シキ</t>
    </rPh>
    <phoneticPr fontId="15"/>
  </si>
  <si>
    <t>単位</t>
    <rPh sb="0" eb="2">
      <t>タンイ</t>
    </rPh>
    <phoneticPr fontId="15"/>
  </si>
  <si>
    <t>(材料費)</t>
    <rPh sb="1" eb="3">
      <t>ザイリョウ</t>
    </rPh>
    <rPh sb="3" eb="4">
      <t>ヒ</t>
    </rPh>
    <phoneticPr fontId="15"/>
  </si>
  <si>
    <t>日当たり</t>
    <rPh sb="0" eb="1">
      <t>ニチ</t>
    </rPh>
    <rPh sb="1" eb="2">
      <t>ア</t>
    </rPh>
    <phoneticPr fontId="15"/>
  </si>
  <si>
    <t>作業日数</t>
    <rPh sb="0" eb="2">
      <t>サギョウ</t>
    </rPh>
    <rPh sb="2" eb="4">
      <t>ニッスウ</t>
    </rPh>
    <phoneticPr fontId="15"/>
  </si>
  <si>
    <t>(機・労)</t>
    <phoneticPr fontId="15"/>
  </si>
  <si>
    <t>適　用</t>
    <rPh sb="0" eb="1">
      <t>テキ</t>
    </rPh>
    <rPh sb="2" eb="3">
      <t>ヨウ</t>
    </rPh>
    <phoneticPr fontId="15"/>
  </si>
  <si>
    <t>名　称　　　規　格</t>
    <rPh sb="0" eb="1">
      <t>メイ</t>
    </rPh>
    <rPh sb="2" eb="3">
      <t>ショウ</t>
    </rPh>
    <rPh sb="6" eb="7">
      <t>タダシ</t>
    </rPh>
    <rPh sb="8" eb="9">
      <t>カク</t>
    </rPh>
    <phoneticPr fontId="15"/>
  </si>
  <si>
    <t>計上数量</t>
    <rPh sb="0" eb="2">
      <t>ケイジョウ</t>
    </rPh>
    <phoneticPr fontId="15"/>
  </si>
  <si>
    <t>作業量</t>
    <phoneticPr fontId="15"/>
  </si>
  <si>
    <t>X</t>
    <phoneticPr fontId="15"/>
  </si>
  <si>
    <t xml:space="preserve"> D</t>
    <phoneticPr fontId="15"/>
  </si>
  <si>
    <t>X／D</t>
    <phoneticPr fontId="15"/>
  </si>
  <si>
    <t>D'=α･X</t>
    <phoneticPr fontId="15"/>
  </si>
  <si>
    <t>14 ペイント式 実線 W15</t>
    <rPh sb="7" eb="8">
      <t>シキ</t>
    </rPh>
    <rPh sb="9" eb="11">
      <t>ジッセン</t>
    </rPh>
    <phoneticPr fontId="15"/>
  </si>
  <si>
    <t>15 ペイント式 破線 W15</t>
    <rPh sb="7" eb="8">
      <t>シキ</t>
    </rPh>
    <rPh sb="9" eb="11">
      <t>ハセン</t>
    </rPh>
    <phoneticPr fontId="15"/>
  </si>
  <si>
    <t>00 ─</t>
  </si>
  <si>
    <t>　　　計</t>
    <rPh sb="3" eb="4">
      <t>ケイ</t>
    </rPh>
    <phoneticPr fontId="15"/>
  </si>
  <si>
    <t>計</t>
    <rPh sb="0" eb="1">
      <t>ケイ</t>
    </rPh>
    <phoneticPr fontId="15"/>
  </si>
  <si>
    <t>平成29.12.18長野県29建政技第33号の12</t>
    <phoneticPr fontId="15"/>
  </si>
  <si>
    <t>計上日数</t>
    <rPh sb="0" eb="2">
      <t>ケイジョウ</t>
    </rPh>
    <rPh sb="2" eb="3">
      <t>ニチ</t>
    </rPh>
    <rPh sb="3" eb="4">
      <t>スウ</t>
    </rPh>
    <phoneticPr fontId="15"/>
  </si>
  <si>
    <t>区画線消去（ウォータージェット式）</t>
    <rPh sb="0" eb="3">
      <t>クカクセン</t>
    </rPh>
    <rPh sb="3" eb="5">
      <t>ショウキョ</t>
    </rPh>
    <rPh sb="15" eb="16">
      <t>シキ</t>
    </rPh>
    <phoneticPr fontId="15"/>
  </si>
  <si>
    <t>20 ─</t>
  </si>
  <si>
    <t>名称　規格</t>
    <rPh sb="0" eb="2">
      <t>メイショウ</t>
    </rPh>
    <rPh sb="3" eb="5">
      <t>キカク</t>
    </rPh>
    <phoneticPr fontId="15"/>
  </si>
  <si>
    <t>Active</t>
    <phoneticPr fontId="15"/>
  </si>
  <si>
    <t>2 排水性･共用</t>
    <rPh sb="2" eb="5">
      <t>ハイスイセイ</t>
    </rPh>
    <rPh sb="6" eb="8">
      <t>キョウヨウ</t>
    </rPh>
    <phoneticPr fontId="15"/>
  </si>
  <si>
    <t>3 未供用</t>
    <rPh sb="2" eb="3">
      <t>ミ</t>
    </rPh>
    <rPh sb="3" eb="5">
      <t>キョウヨウ</t>
    </rPh>
    <phoneticPr fontId="15"/>
  </si>
  <si>
    <t>4 排水性･未供用</t>
    <rPh sb="2" eb="5">
      <t>ハイスイセイ</t>
    </rPh>
    <rPh sb="6" eb="7">
      <t>ミ</t>
    </rPh>
    <rPh sb="7" eb="9">
      <t>キョウヨウ</t>
    </rPh>
    <phoneticPr fontId="15"/>
  </si>
  <si>
    <t>00 ─</t>
    <phoneticPr fontId="15"/>
  </si>
  <si>
    <t>01 溶融式 手動 実線 W15</t>
    <rPh sb="3" eb="6">
      <t>ヨウユウシキ</t>
    </rPh>
    <rPh sb="7" eb="9">
      <t>シュドウ</t>
    </rPh>
    <rPh sb="10" eb="12">
      <t>ジッセン</t>
    </rPh>
    <phoneticPr fontId="15"/>
  </si>
  <si>
    <t>02 溶融式 手動 実線 W20</t>
    <rPh sb="3" eb="6">
      <t>ヨウユウシキ</t>
    </rPh>
    <rPh sb="7" eb="9">
      <t>シュドウ</t>
    </rPh>
    <rPh sb="10" eb="12">
      <t>ジッセン</t>
    </rPh>
    <phoneticPr fontId="15"/>
  </si>
  <si>
    <t>03 溶融式 手動 実線 W30</t>
    <rPh sb="3" eb="6">
      <t>ヨウユウシキ</t>
    </rPh>
    <rPh sb="7" eb="9">
      <t>シュドウ</t>
    </rPh>
    <rPh sb="10" eb="12">
      <t>ジッセン</t>
    </rPh>
    <phoneticPr fontId="15"/>
  </si>
  <si>
    <t>04 溶融式 手動 実線 W45</t>
    <rPh sb="3" eb="6">
      <t>ヨウユウシキ</t>
    </rPh>
    <rPh sb="7" eb="9">
      <t>シュドウ</t>
    </rPh>
    <rPh sb="10" eb="12">
      <t>ジッセン</t>
    </rPh>
    <phoneticPr fontId="15"/>
  </si>
  <si>
    <t>05 溶融式 手動 破線 W15</t>
    <rPh sb="3" eb="6">
      <t>ヨウユウシキ</t>
    </rPh>
    <rPh sb="7" eb="9">
      <t>シュドウ</t>
    </rPh>
    <rPh sb="10" eb="12">
      <t>ハセン</t>
    </rPh>
    <phoneticPr fontId="15"/>
  </si>
  <si>
    <t>06 溶融式 手動 破線 W20</t>
    <rPh sb="3" eb="6">
      <t>ヨウユウシキ</t>
    </rPh>
    <rPh sb="7" eb="9">
      <t>シュドウ</t>
    </rPh>
    <rPh sb="10" eb="12">
      <t>ハセン</t>
    </rPh>
    <phoneticPr fontId="15"/>
  </si>
  <si>
    <t>07 溶融式 手動 破線 W30</t>
    <rPh sb="3" eb="6">
      <t>ヨウユウシキ</t>
    </rPh>
    <rPh sb="7" eb="9">
      <t>シュドウ</t>
    </rPh>
    <rPh sb="10" eb="12">
      <t>ハセン</t>
    </rPh>
    <phoneticPr fontId="15"/>
  </si>
  <si>
    <t>08 溶融式 手動 破線 W45</t>
    <rPh sb="3" eb="6">
      <t>ヨウユウシキ</t>
    </rPh>
    <rPh sb="7" eb="9">
      <t>シュドウ</t>
    </rPh>
    <rPh sb="10" eb="12">
      <t>ハセン</t>
    </rPh>
    <phoneticPr fontId="15"/>
  </si>
  <si>
    <t>09 溶融式 手動 ゼブラ W15</t>
    <rPh sb="3" eb="6">
      <t>ヨウユウシキ</t>
    </rPh>
    <rPh sb="7" eb="9">
      <t>シュドウ</t>
    </rPh>
    <phoneticPr fontId="15"/>
  </si>
  <si>
    <t>10 溶融式 手動 ゼブラ W20</t>
    <rPh sb="3" eb="6">
      <t>ヨウユウシキ</t>
    </rPh>
    <rPh sb="7" eb="9">
      <t>シュドウ</t>
    </rPh>
    <phoneticPr fontId="15"/>
  </si>
  <si>
    <t>11 溶融式 手動 ゼブラ W30</t>
    <rPh sb="3" eb="6">
      <t>ヨウユウシキ</t>
    </rPh>
    <rPh sb="7" eb="9">
      <t>シュドウ</t>
    </rPh>
    <phoneticPr fontId="15"/>
  </si>
  <si>
    <t>12 溶融式 手動 ゼブラ W45</t>
    <rPh sb="3" eb="6">
      <t>ヨウユウシキ</t>
    </rPh>
    <rPh sb="7" eb="9">
      <t>シュドウ</t>
    </rPh>
    <phoneticPr fontId="15"/>
  </si>
  <si>
    <t>13 溶融式 手動 矢印記号文字 W15</t>
    <rPh sb="3" eb="6">
      <t>ヨウユウシキ</t>
    </rPh>
    <rPh sb="7" eb="9">
      <t>シュドウ</t>
    </rPh>
    <rPh sb="10" eb="12">
      <t>ヤジルシ</t>
    </rPh>
    <rPh sb="12" eb="14">
      <t>キゴウ</t>
    </rPh>
    <rPh sb="14" eb="16">
      <t>モジ</t>
    </rPh>
    <phoneticPr fontId="15"/>
  </si>
  <si>
    <t>16 ペイント式 破線 W30</t>
    <rPh sb="7" eb="8">
      <t>シキ</t>
    </rPh>
    <rPh sb="9" eb="11">
      <t>ハセン</t>
    </rPh>
    <phoneticPr fontId="15"/>
  </si>
  <si>
    <t>17 区画線消去(削取り式) W15</t>
    <rPh sb="3" eb="6">
      <t>クカクセン</t>
    </rPh>
    <rPh sb="6" eb="8">
      <t>ショウキョ</t>
    </rPh>
    <rPh sb="9" eb="10">
      <t>ケズ</t>
    </rPh>
    <rPh sb="10" eb="11">
      <t>ト</t>
    </rPh>
    <rPh sb="12" eb="13">
      <t>シキ</t>
    </rPh>
    <phoneticPr fontId="15"/>
  </si>
  <si>
    <t>20 ─</t>
    <phoneticPr fontId="15"/>
  </si>
  <si>
    <t>21 区画線消去(WJ)溶融式 W15</t>
    <rPh sb="3" eb="6">
      <t>クカクセン</t>
    </rPh>
    <rPh sb="6" eb="8">
      <t>ショウキョ</t>
    </rPh>
    <rPh sb="12" eb="14">
      <t>ヨウユウ</t>
    </rPh>
    <rPh sb="14" eb="15">
      <t>シキ</t>
    </rPh>
    <phoneticPr fontId="15"/>
  </si>
  <si>
    <t>22 区画線消去(WJ)ﾍﾟｲﾝﾄ式 W15</t>
    <rPh sb="3" eb="6">
      <t>クカクセン</t>
    </rPh>
    <rPh sb="6" eb="8">
      <t>ショウキョ</t>
    </rPh>
    <rPh sb="17" eb="18">
      <t>シキ</t>
    </rPh>
    <phoneticPr fontId="15"/>
  </si>
  <si>
    <t>切削機運搬</t>
    <rPh sb="0" eb="2">
      <t>セッサク</t>
    </rPh>
    <rPh sb="2" eb="3">
      <t>キ</t>
    </rPh>
    <rPh sb="3" eb="5">
      <t>ウンパン</t>
    </rPh>
    <phoneticPr fontId="1"/>
  </si>
  <si>
    <t>路線名</t>
    <rPh sb="0" eb="2">
      <t>ロセン</t>
    </rPh>
    <rPh sb="2" eb="3">
      <t>メイ</t>
    </rPh>
    <phoneticPr fontId="1"/>
  </si>
  <si>
    <t>年度</t>
    <rPh sb="0" eb="2">
      <t>ネンド</t>
    </rPh>
    <phoneticPr fontId="1"/>
  </si>
  <si>
    <t>令和7年度</t>
    <rPh sb="0" eb="2">
      <t>レイワ</t>
    </rPh>
    <rPh sb="3" eb="5">
      <t>ネンド</t>
    </rPh>
    <phoneticPr fontId="1"/>
  </si>
  <si>
    <t>字</t>
    <rPh sb="0" eb="1">
      <t>アザ</t>
    </rPh>
    <phoneticPr fontId="1"/>
  </si>
  <si>
    <t>数量総括表</t>
  </si>
  <si>
    <t>幅員</t>
    <rPh sb="0" eb="2">
      <t>フクイン</t>
    </rPh>
    <phoneticPr fontId="1"/>
  </si>
  <si>
    <t>　　　　</t>
    <phoneticPr fontId="1"/>
  </si>
  <si>
    <t>路側線</t>
    <rPh sb="0" eb="2">
      <t>ロソク</t>
    </rPh>
    <rPh sb="2" eb="3">
      <t>セン</t>
    </rPh>
    <phoneticPr fontId="1"/>
  </si>
  <si>
    <t>　材料費</t>
    <rPh sb="1" eb="4">
      <t>ザイリョウヒ</t>
    </rPh>
    <phoneticPr fontId="1"/>
  </si>
  <si>
    <t>　機械労務</t>
    <rPh sb="1" eb="3">
      <t>キカイ</t>
    </rPh>
    <rPh sb="3" eb="5">
      <t>ロウム</t>
    </rPh>
    <phoneticPr fontId="1"/>
  </si>
  <si>
    <t>センター</t>
    <phoneticPr fontId="1"/>
  </si>
  <si>
    <t>入力欄</t>
    <rPh sb="0" eb="2">
      <t>ニュウリョク</t>
    </rPh>
    <rPh sb="2" eb="3">
      <t>ラン</t>
    </rPh>
    <phoneticPr fontId="1"/>
  </si>
  <si>
    <t>延長×2</t>
    <rPh sb="0" eb="2">
      <t>エンチョウ</t>
    </rPh>
    <phoneticPr fontId="1"/>
  </si>
  <si>
    <t>延長÷2</t>
    <rPh sb="0" eb="2">
      <t>エンチョウ</t>
    </rPh>
    <phoneticPr fontId="1"/>
  </si>
  <si>
    <t>基本事項</t>
    <rPh sb="0" eb="2">
      <t>キホン</t>
    </rPh>
    <rPh sb="2" eb="4">
      <t>ジコウ</t>
    </rPh>
    <phoneticPr fontId="1"/>
  </si>
  <si>
    <t>備考</t>
    <rPh sb="0" eb="2">
      <t>ビコウ</t>
    </rPh>
    <phoneticPr fontId="1"/>
  </si>
  <si>
    <t>入力項目</t>
    <rPh sb="0" eb="2">
      <t>ニュウリョク</t>
    </rPh>
    <rPh sb="2" eb="4">
      <t>コウモク</t>
    </rPh>
    <phoneticPr fontId="1"/>
  </si>
  <si>
    <t>区画線計算書</t>
    <phoneticPr fontId="1"/>
  </si>
  <si>
    <t>t=3cm タックコート塗布</t>
  </si>
  <si>
    <t>t=3cm タックコート塗布</t>
    <phoneticPr fontId="1"/>
  </si>
  <si>
    <t>t=5cm タックコート塗布</t>
    <phoneticPr fontId="1"/>
  </si>
  <si>
    <t>t=5cm プライムコート塗布</t>
    <phoneticPr fontId="1"/>
  </si>
  <si>
    <t>タックコート　Aｓ上</t>
    <rPh sb="9" eb="10">
      <t>ジョウ</t>
    </rPh>
    <phoneticPr fontId="1"/>
  </si>
  <si>
    <t>プライムコート　路盤上</t>
    <rPh sb="8" eb="10">
      <t>ロバン</t>
    </rPh>
    <rPh sb="10" eb="11">
      <t>ジョウ</t>
    </rPh>
    <phoneticPr fontId="1"/>
  </si>
  <si>
    <t>村道3105号線</t>
    <rPh sb="0" eb="2">
      <t>ソンドウ</t>
    </rPh>
    <rPh sb="6" eb="8">
      <t>ゴウセン</t>
    </rPh>
    <phoneticPr fontId="1"/>
  </si>
  <si>
    <t>AS運搬</t>
    <rPh sb="2" eb="4">
      <t>ウンパン</t>
    </rPh>
    <phoneticPr fontId="1"/>
  </si>
  <si>
    <t>　　1日×2人/日=　2人</t>
    <rPh sb="3" eb="4">
      <t>ヒ</t>
    </rPh>
    <rPh sb="6" eb="7">
      <t>ヒト</t>
    </rPh>
    <rPh sb="8" eb="9">
      <t>ヒ</t>
    </rPh>
    <rPh sb="12" eb="13">
      <t>ヒト</t>
    </rPh>
    <phoneticPr fontId="1"/>
  </si>
  <si>
    <t>位置図</t>
  </si>
  <si>
    <t>https://maps.app.goo.gl/3irrHVU31cVf5EeU8</t>
    <phoneticPr fontId="1"/>
  </si>
  <si>
    <t>1工区　八方</t>
    <rPh sb="1" eb="3">
      <t>コウク</t>
    </rPh>
    <rPh sb="4" eb="6">
      <t>ハッポウ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</si>
</sst>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
    <numFmt numFmtId="177" formatCode="0.0000"/>
  </numFmts>
  <fonts count="23" x14ac:knownFonts="1">
    <font>
      <sz val="11"/>
      <color theme="1"/>
      <name val="ＭＳ Ｐゴシック"/>
      <family val="2"/>
      <charset val="128"/>
      <scheme val="minor"/>
    </font>
    <font>
      <sz val="6"/>
      <name val="ＭＳ Ｐゴシック"/>
      <family val="2"/>
      <charset val="128"/>
      <scheme val="minor"/>
    </font>
    <font>
      <sz val="10"/>
      <color theme="1"/>
      <name val="メイリオ"/>
      <family val="3"/>
      <charset val="128"/>
    </font>
    <font>
      <sz val="9"/>
      <color theme="1"/>
      <name val="メイリオ"/>
      <family val="3"/>
      <charset val="128"/>
    </font>
    <font>
      <sz val="8"/>
      <color theme="1"/>
      <name val="メイリオ"/>
      <family val="3"/>
      <charset val="128"/>
    </font>
    <font>
      <sz val="16"/>
      <color theme="1"/>
      <name val="メイリオ"/>
      <family val="3"/>
      <charset val="128"/>
    </font>
    <font>
      <sz val="11"/>
      <color theme="1"/>
      <name val="ＭＳ Ｐゴシック"/>
      <family val="2"/>
      <charset val="128"/>
      <scheme val="minor"/>
    </font>
    <font>
      <sz val="9"/>
      <color theme="1"/>
      <name val="ＭＳ Ｐゴシック"/>
      <family val="2"/>
      <charset val="128"/>
      <scheme val="minor"/>
    </font>
    <font>
      <sz val="7"/>
      <color theme="1"/>
      <name val="メイリオ"/>
      <family val="3"/>
      <charset val="128"/>
    </font>
    <font>
      <sz val="11"/>
      <color rgb="FFFF0000"/>
      <name val="ＭＳ Ｐゴシック"/>
      <family val="2"/>
      <charset val="128"/>
      <scheme val="minor"/>
    </font>
    <font>
      <sz val="9"/>
      <color rgb="FFFF0000"/>
      <name val="メイリオ"/>
      <family val="3"/>
      <charset val="128"/>
    </font>
    <font>
      <sz val="10"/>
      <color rgb="FFFF0000"/>
      <name val="メイリオ"/>
      <family val="3"/>
      <charset val="128"/>
    </font>
    <font>
      <sz val="8"/>
      <color rgb="FFFF0000"/>
      <name val="メイリオ"/>
      <family val="3"/>
      <charset val="128"/>
    </font>
    <font>
      <sz val="7"/>
      <color rgb="FFFF0000"/>
      <name val="メイリオ"/>
      <family val="3"/>
      <charset val="128"/>
    </font>
    <font>
      <sz val="36"/>
      <color theme="0"/>
      <name val="メイリオ"/>
      <family val="3"/>
      <charset val="128"/>
    </font>
    <font>
      <sz val="6"/>
      <name val="ＭＳ ゴシック"/>
      <family val="3"/>
      <charset val="128"/>
    </font>
    <font>
      <sz val="20"/>
      <color theme="0"/>
      <name val="メイリオ"/>
      <family val="3"/>
      <charset val="128"/>
    </font>
    <font>
      <sz val="36"/>
      <color theme="1"/>
      <name val="メイリオ"/>
      <family val="3"/>
      <charset val="128"/>
    </font>
    <font>
      <sz val="20"/>
      <color theme="1"/>
      <name val="メイリオ"/>
      <family val="3"/>
      <charset val="128"/>
    </font>
    <font>
      <sz val="26"/>
      <color theme="1"/>
      <name val="メイリオ"/>
      <family val="3"/>
      <charset val="128"/>
    </font>
    <font>
      <sz val="16"/>
      <color rgb="FFFF0000"/>
      <name val="メイリオ"/>
      <family val="3"/>
      <charset val="128"/>
    </font>
    <font>
      <b/>
      <sz val="16"/>
      <color rgb="FFFF0000"/>
      <name val="メイリオ"/>
      <family val="3"/>
      <charset val="128"/>
    </font>
    <font>
      <u/>
      <sz val="11"/>
      <color theme="10"/>
      <name val="ＭＳ Ｐゴシック"/>
      <family val="2"/>
      <charset val="128"/>
      <scheme val="minor"/>
    </font>
  </fonts>
  <fills count="8">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38" fontId="6" fillId="0" borderId="0" applyFont="0" applyFill="0" applyBorder="0" applyAlignment="0" applyProtection="0">
      <alignment vertical="center"/>
    </xf>
    <xf numFmtId="0" fontId="22" fillId="0" borderId="0" applyNumberFormat="0" applyFill="0" applyBorder="0" applyAlignment="0" applyProtection="0">
      <alignment vertical="center"/>
    </xf>
  </cellStyleXfs>
  <cellXfs count="123">
    <xf numFmtId="0" fontId="0" fillId="0" borderId="0" xfId="0">
      <alignment vertical="center"/>
    </xf>
    <xf numFmtId="0" fontId="2" fillId="2" borderId="0" xfId="0" applyFont="1" applyFill="1">
      <alignment vertical="center"/>
    </xf>
    <xf numFmtId="0" fontId="2" fillId="0" borderId="0" xfId="0" applyFont="1">
      <alignment vertical="center"/>
    </xf>
    <xf numFmtId="0" fontId="3" fillId="2" borderId="0" xfId="0" applyFont="1" applyFill="1" applyAlignment="1">
      <alignment horizontal="center" vertical="center"/>
    </xf>
    <xf numFmtId="0" fontId="4" fillId="2" borderId="0" xfId="0" applyFont="1" applyFill="1" applyAlignment="1">
      <alignment horizontal="center" vertical="center"/>
    </xf>
    <xf numFmtId="0" fontId="3" fillId="0" borderId="0" xfId="0" applyFont="1" applyAlignment="1">
      <alignment horizontal="center" vertical="center"/>
    </xf>
    <xf numFmtId="0" fontId="3" fillId="0" borderId="0" xfId="0" applyFont="1">
      <alignment vertical="center"/>
    </xf>
    <xf numFmtId="0" fontId="3" fillId="2" borderId="0" xfId="0" applyFont="1" applyFill="1">
      <alignment vertical="center"/>
    </xf>
    <xf numFmtId="0" fontId="3" fillId="0" borderId="0" xfId="0" applyFont="1" applyAlignment="1">
      <alignment horizontal="left" vertical="center" indent="1"/>
    </xf>
    <xf numFmtId="0" fontId="8" fillId="2" borderId="0" xfId="0" applyFont="1" applyFill="1" applyAlignment="1">
      <alignment horizontal="center" vertical="center"/>
    </xf>
    <xf numFmtId="0" fontId="8" fillId="0" borderId="0" xfId="0" applyFont="1" applyAlignment="1">
      <alignment horizontal="center" vertical="center"/>
    </xf>
    <xf numFmtId="0" fontId="4" fillId="0" borderId="0" xfId="0" applyFont="1" applyAlignment="1">
      <alignment horizontal="left" vertical="center" indent="1"/>
    </xf>
    <xf numFmtId="0" fontId="4" fillId="0" borderId="0" xfId="0" applyFont="1" applyAlignment="1">
      <alignment horizontal="center" vertical="center"/>
    </xf>
    <xf numFmtId="0" fontId="3" fillId="0" borderId="0" xfId="0" applyFont="1" applyAlignment="1">
      <alignment horizontal="left" vertical="center"/>
    </xf>
    <xf numFmtId="0" fontId="7" fillId="0" borderId="0" xfId="0" applyFont="1">
      <alignment vertical="center"/>
    </xf>
    <xf numFmtId="0" fontId="7" fillId="0" borderId="0" xfId="0" applyFont="1" applyAlignment="1">
      <alignment horizontal="center" vertical="center"/>
    </xf>
    <xf numFmtId="0" fontId="4" fillId="0" borderId="0" xfId="0" applyFont="1">
      <alignment vertical="center"/>
    </xf>
    <xf numFmtId="0" fontId="4" fillId="0" borderId="0" xfId="0" quotePrefix="1" applyFont="1" applyAlignment="1">
      <alignment horizontal="left" vertical="center" indent="1"/>
    </xf>
    <xf numFmtId="38" fontId="2" fillId="0" borderId="0" xfId="1" applyFont="1" applyFill="1">
      <alignment vertical="center"/>
    </xf>
    <xf numFmtId="0" fontId="10" fillId="0" borderId="0" xfId="0" applyFont="1">
      <alignment vertical="center"/>
    </xf>
    <xf numFmtId="0" fontId="11" fillId="0" borderId="0" xfId="0" applyFont="1">
      <alignment vertical="center"/>
    </xf>
    <xf numFmtId="0" fontId="12" fillId="0" borderId="0" xfId="0" applyFont="1" applyAlignment="1">
      <alignment horizontal="center" vertical="center"/>
    </xf>
    <xf numFmtId="0" fontId="10" fillId="0" borderId="0" xfId="0" applyFont="1" applyAlignment="1">
      <alignment horizontal="center" vertical="center"/>
    </xf>
    <xf numFmtId="0" fontId="13" fillId="0" borderId="0" xfId="0" applyFont="1" applyAlignment="1">
      <alignment horizontal="center" vertical="center"/>
    </xf>
    <xf numFmtId="0" fontId="9" fillId="0" borderId="0" xfId="0" quotePrefix="1" applyFont="1">
      <alignment vertical="center"/>
    </xf>
    <xf numFmtId="0" fontId="9" fillId="0" borderId="0" xfId="0" applyFont="1">
      <alignment vertical="center"/>
    </xf>
    <xf numFmtId="0" fontId="12" fillId="0" borderId="0" xfId="0" applyFont="1" applyAlignment="1">
      <alignment horizontal="left" vertical="center" indent="1"/>
    </xf>
    <xf numFmtId="0" fontId="12" fillId="0" borderId="0" xfId="0" applyFont="1">
      <alignment vertical="center"/>
    </xf>
    <xf numFmtId="0" fontId="12" fillId="0" borderId="0" xfId="0" quotePrefix="1" applyFont="1" applyAlignment="1">
      <alignment horizontal="left" vertical="center" indent="1"/>
    </xf>
    <xf numFmtId="38" fontId="11" fillId="0" borderId="0" xfId="1" applyFont="1" applyFill="1">
      <alignment vertical="center"/>
    </xf>
    <xf numFmtId="38" fontId="11" fillId="0" borderId="0" xfId="0" applyNumberFormat="1" applyFont="1">
      <alignment vertical="center"/>
    </xf>
    <xf numFmtId="0" fontId="10" fillId="0" borderId="0" xfId="0" applyFont="1" applyAlignment="1">
      <alignment horizontal="left" vertical="center" indent="1"/>
    </xf>
    <xf numFmtId="0" fontId="12" fillId="0" borderId="0" xfId="0" applyFont="1" applyAlignment="1">
      <alignment horizontal="right" vertical="center" indent="1"/>
    </xf>
    <xf numFmtId="0" fontId="10" fillId="2" borderId="0" xfId="0" applyFont="1" applyFill="1">
      <alignment vertical="center"/>
    </xf>
    <xf numFmtId="0" fontId="11" fillId="2" borderId="0" xfId="0" applyFont="1" applyFill="1">
      <alignment vertical="center"/>
    </xf>
    <xf numFmtId="0" fontId="12" fillId="2" borderId="0" xfId="0" applyFont="1" applyFill="1" applyAlignment="1">
      <alignment horizontal="center" vertical="center"/>
    </xf>
    <xf numFmtId="0" fontId="10" fillId="2" borderId="0" xfId="0" applyFont="1" applyFill="1" applyAlignment="1">
      <alignment horizontal="center" vertical="center"/>
    </xf>
    <xf numFmtId="0" fontId="13" fillId="2" borderId="0" xfId="0" applyFont="1" applyFill="1" applyAlignment="1">
      <alignment horizontal="center" vertical="center"/>
    </xf>
    <xf numFmtId="0" fontId="12" fillId="0" borderId="0" xfId="0" applyFont="1" applyAlignment="1">
      <alignment horizontal="right" vertical="center"/>
    </xf>
    <xf numFmtId="0" fontId="4" fillId="2" borderId="0" xfId="0" applyFont="1" applyFill="1">
      <alignment vertical="center"/>
    </xf>
    <xf numFmtId="0" fontId="12" fillId="2" borderId="0" xfId="0" applyFont="1" applyFill="1">
      <alignment vertical="center"/>
    </xf>
    <xf numFmtId="0" fontId="14" fillId="3" borderId="0" xfId="0" applyFont="1" applyFill="1">
      <alignment vertical="center"/>
    </xf>
    <xf numFmtId="0" fontId="16" fillId="3" borderId="0" xfId="0" applyFont="1" applyFill="1">
      <alignment vertical="center"/>
    </xf>
    <xf numFmtId="0" fontId="17" fillId="3" borderId="0" xfId="0" applyFont="1" applyFill="1">
      <alignment vertical="center"/>
    </xf>
    <xf numFmtId="0" fontId="18" fillId="0" borderId="0" xfId="0" applyFont="1">
      <alignment vertical="center"/>
    </xf>
    <xf numFmtId="0" fontId="5" fillId="3" borderId="0" xfId="0" applyFont="1" applyFill="1">
      <alignment vertical="center"/>
    </xf>
    <xf numFmtId="0" fontId="5" fillId="0" borderId="1" xfId="0" applyFont="1" applyBorder="1" applyAlignment="1">
      <alignment horizontal="center" vertical="center"/>
    </xf>
    <xf numFmtId="0" fontId="5" fillId="0" borderId="0" xfId="0" applyFont="1">
      <alignment vertical="center"/>
    </xf>
    <xf numFmtId="0" fontId="5" fillId="0" borderId="0" xfId="0" applyFont="1" applyAlignment="1">
      <alignment horizontal="center" vertical="center"/>
    </xf>
    <xf numFmtId="0" fontId="5" fillId="0" borderId="5" xfId="0" applyFont="1" applyBorder="1" applyAlignment="1">
      <alignment horizontal="center" vertical="center"/>
    </xf>
    <xf numFmtId="0" fontId="20" fillId="0" borderId="5" xfId="0" applyFont="1" applyBorder="1" applyAlignment="1">
      <alignment horizontal="center" vertical="center"/>
    </xf>
    <xf numFmtId="0" fontId="20" fillId="0" borderId="6"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lignment vertical="center"/>
    </xf>
    <xf numFmtId="38" fontId="21" fillId="4" borderId="1" xfId="1" applyFont="1" applyFill="1" applyBorder="1" applyAlignment="1">
      <alignment vertical="center"/>
    </xf>
    <xf numFmtId="38" fontId="5" fillId="0" borderId="1" xfId="1" applyFont="1" applyBorder="1" applyAlignment="1">
      <alignment vertical="center"/>
    </xf>
    <xf numFmtId="176" fontId="5" fillId="0" borderId="1" xfId="0" applyNumberFormat="1" applyFont="1" applyBorder="1">
      <alignment vertical="center"/>
    </xf>
    <xf numFmtId="0" fontId="21" fillId="0" borderId="1" xfId="0" applyFont="1" applyBorder="1">
      <alignment vertical="center"/>
    </xf>
    <xf numFmtId="177" fontId="5" fillId="0" borderId="1" xfId="0" applyNumberFormat="1" applyFont="1" applyBorder="1">
      <alignment vertical="center"/>
    </xf>
    <xf numFmtId="0" fontId="5" fillId="2" borderId="8" xfId="0" applyFont="1" applyFill="1" applyBorder="1">
      <alignment vertical="center"/>
    </xf>
    <xf numFmtId="38" fontId="5" fillId="4" borderId="1" xfId="1" applyFont="1" applyFill="1" applyBorder="1" applyAlignment="1">
      <alignment vertical="center"/>
    </xf>
    <xf numFmtId="1" fontId="5" fillId="0" borderId="5" xfId="0" applyNumberFormat="1" applyFont="1" applyBorder="1">
      <alignment vertical="center"/>
    </xf>
    <xf numFmtId="176" fontId="5" fillId="0" borderId="5" xfId="0" applyNumberFormat="1" applyFont="1" applyBorder="1">
      <alignment vertical="center"/>
    </xf>
    <xf numFmtId="177" fontId="5" fillId="0" borderId="5" xfId="0" applyNumberFormat="1" applyFont="1" applyBorder="1">
      <alignment vertical="center"/>
    </xf>
    <xf numFmtId="0" fontId="5" fillId="5" borderId="9" xfId="0" applyFont="1" applyFill="1" applyBorder="1" applyAlignment="1">
      <alignment horizontal="center" vertical="center"/>
    </xf>
    <xf numFmtId="176" fontId="5" fillId="5" borderId="10" xfId="0" applyNumberFormat="1" applyFont="1" applyFill="1" applyBorder="1">
      <alignment vertical="center"/>
    </xf>
    <xf numFmtId="2" fontId="5" fillId="2" borderId="0" xfId="0" applyNumberFormat="1" applyFont="1" applyFill="1">
      <alignment vertical="center"/>
    </xf>
    <xf numFmtId="0" fontId="5" fillId="0" borderId="14" xfId="0" applyFont="1" applyBorder="1">
      <alignment vertical="center"/>
    </xf>
    <xf numFmtId="0" fontId="20" fillId="0" borderId="0" xfId="0" applyFont="1">
      <alignment vertical="center"/>
    </xf>
    <xf numFmtId="1" fontId="5" fillId="0" borderId="1" xfId="0" applyNumberFormat="1" applyFont="1" applyBorder="1">
      <alignment vertical="center"/>
    </xf>
    <xf numFmtId="177" fontId="5" fillId="0" borderId="0" xfId="0" applyNumberFormat="1" applyFont="1">
      <alignment vertical="center"/>
    </xf>
    <xf numFmtId="38" fontId="5" fillId="0" borderId="0" xfId="1" applyFont="1" applyFill="1" applyBorder="1" applyAlignment="1">
      <alignment vertical="center"/>
    </xf>
    <xf numFmtId="38" fontId="5" fillId="0" borderId="0" xfId="1" applyFont="1" applyBorder="1" applyAlignment="1">
      <alignment vertical="center"/>
    </xf>
    <xf numFmtId="38" fontId="5" fillId="0" borderId="0" xfId="0" applyNumberFormat="1" applyFont="1">
      <alignment vertical="center"/>
    </xf>
    <xf numFmtId="0" fontId="5" fillId="2" borderId="0" xfId="0" applyFont="1" applyFill="1">
      <alignment vertical="center"/>
    </xf>
    <xf numFmtId="0" fontId="5" fillId="0" borderId="15" xfId="0" applyFont="1" applyBorder="1">
      <alignment vertical="center"/>
    </xf>
    <xf numFmtId="0" fontId="5" fillId="0" borderId="14" xfId="0" applyFont="1" applyBorder="1" applyAlignment="1">
      <alignment horizontal="center" vertical="center"/>
    </xf>
    <xf numFmtId="0" fontId="5" fillId="0" borderId="16" xfId="0" applyFont="1" applyBorder="1" applyAlignment="1">
      <alignment horizontal="center" vertical="center"/>
    </xf>
    <xf numFmtId="0" fontId="5" fillId="0" borderId="8" xfId="0" applyFont="1" applyBorder="1">
      <alignment vertical="center"/>
    </xf>
    <xf numFmtId="0" fontId="5" fillId="0" borderId="17" xfId="0" applyFont="1" applyBorder="1">
      <alignment vertical="center"/>
    </xf>
    <xf numFmtId="38" fontId="5" fillId="0" borderId="17" xfId="1" applyFont="1" applyBorder="1" applyAlignment="1">
      <alignment vertical="center"/>
    </xf>
    <xf numFmtId="0" fontId="5" fillId="0" borderId="18" xfId="0" applyFont="1" applyBorder="1">
      <alignment vertical="center"/>
    </xf>
    <xf numFmtId="0" fontId="5" fillId="0" borderId="19" xfId="0" applyFont="1" applyBorder="1">
      <alignment vertical="center"/>
    </xf>
    <xf numFmtId="38" fontId="5" fillId="0" borderId="19" xfId="1" applyFont="1" applyBorder="1" applyAlignment="1">
      <alignment vertical="center"/>
    </xf>
    <xf numFmtId="38" fontId="5" fillId="0" borderId="20" xfId="1" applyFont="1" applyBorder="1" applyAlignment="1">
      <alignment vertical="center"/>
    </xf>
    <xf numFmtId="0" fontId="5" fillId="0" borderId="16" xfId="0" applyFont="1" applyBorder="1">
      <alignment vertical="center"/>
    </xf>
    <xf numFmtId="0" fontId="4" fillId="0" borderId="0" xfId="0" quotePrefix="1" applyFont="1">
      <alignment vertical="center"/>
    </xf>
    <xf numFmtId="38" fontId="4" fillId="0" borderId="0" xfId="1" quotePrefix="1" applyFont="1" applyFill="1" applyAlignment="1">
      <alignment vertical="center"/>
    </xf>
    <xf numFmtId="0" fontId="12" fillId="0" borderId="0" xfId="0" quotePrefix="1" applyFont="1">
      <alignment vertical="center"/>
    </xf>
    <xf numFmtId="0" fontId="5" fillId="0" borderId="0" xfId="0" applyFont="1" applyAlignment="1">
      <alignment horizontal="center" vertical="center"/>
    </xf>
    <xf numFmtId="0" fontId="5" fillId="0" borderId="0" xfId="0" applyFont="1" applyAlignment="1">
      <alignment horizontal="left" vertical="center"/>
    </xf>
    <xf numFmtId="0" fontId="0" fillId="6" borderId="0" xfId="0" applyFill="1">
      <alignment vertical="center"/>
    </xf>
    <xf numFmtId="0" fontId="0" fillId="2" borderId="0" xfId="0" applyFill="1">
      <alignment vertical="center"/>
    </xf>
    <xf numFmtId="0" fontId="0" fillId="6" borderId="1" xfId="0" applyFill="1" applyBorder="1">
      <alignment vertical="center"/>
    </xf>
    <xf numFmtId="0" fontId="0" fillId="2" borderId="1" xfId="0" applyFill="1" applyBorder="1">
      <alignment vertical="center"/>
    </xf>
    <xf numFmtId="0" fontId="0" fillId="2" borderId="1" xfId="0" applyFill="1" applyBorder="1" applyAlignment="1">
      <alignment horizontal="center" vertical="center"/>
    </xf>
    <xf numFmtId="49" fontId="0" fillId="6" borderId="1" xfId="0" applyNumberFormat="1" applyFill="1" applyBorder="1" applyAlignment="1">
      <alignment horizontal="center" vertical="center"/>
    </xf>
    <xf numFmtId="0" fontId="0" fillId="6" borderId="5" xfId="0" applyFill="1" applyBorder="1">
      <alignment vertical="center"/>
    </xf>
    <xf numFmtId="0" fontId="0" fillId="6" borderId="7" xfId="0" applyFill="1" applyBorder="1">
      <alignment vertical="center"/>
    </xf>
    <xf numFmtId="0" fontId="0" fillId="6" borderId="6" xfId="0" applyFill="1" applyBorder="1">
      <alignment vertical="center"/>
    </xf>
    <xf numFmtId="0" fontId="0" fillId="7" borderId="1" xfId="0" applyFill="1" applyBorder="1">
      <alignment vertical="center"/>
    </xf>
    <xf numFmtId="0" fontId="22" fillId="0" borderId="0" xfId="2" applyAlignment="1">
      <alignment horizontal="left" vertical="center"/>
    </xf>
    <xf numFmtId="0" fontId="3" fillId="0" borderId="0" xfId="0" applyFont="1" applyAlignment="1">
      <alignment horizontal="center" vertical="center"/>
    </xf>
    <xf numFmtId="0" fontId="5" fillId="0" borderId="0" xfId="0" applyFont="1" applyAlignment="1">
      <alignment horizontal="center" vertical="center" shrinkToFit="1"/>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2" xfId="0" applyFont="1" applyBorder="1">
      <alignment vertical="center"/>
    </xf>
    <xf numFmtId="0" fontId="5" fillId="0" borderId="4" xfId="0" applyFont="1" applyBorder="1">
      <alignment vertical="center"/>
    </xf>
    <xf numFmtId="1" fontId="5" fillId="0" borderId="2" xfId="0" applyNumberFormat="1" applyFont="1" applyBorder="1" applyAlignment="1">
      <alignment horizontal="center" vertical="center"/>
    </xf>
    <xf numFmtId="1" fontId="5" fillId="0" borderId="3" xfId="0" applyNumberFormat="1" applyFont="1" applyBorder="1" applyAlignment="1">
      <alignment horizontal="center" vertical="center"/>
    </xf>
    <xf numFmtId="1" fontId="5" fillId="0" borderId="4" xfId="0" applyNumberFormat="1" applyFont="1" applyBorder="1" applyAlignment="1">
      <alignment horizontal="center" vertical="center"/>
    </xf>
    <xf numFmtId="0" fontId="18" fillId="0" borderId="0" xfId="0" applyFont="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lignment vertical="center"/>
    </xf>
    <xf numFmtId="1" fontId="5" fillId="5" borderId="11" xfId="0" applyNumberFormat="1" applyFont="1" applyFill="1" applyBorder="1" applyAlignment="1">
      <alignment horizontal="center" vertical="center"/>
    </xf>
    <xf numFmtId="1" fontId="5" fillId="5" borderId="12" xfId="0" applyNumberFormat="1" applyFont="1" applyFill="1" applyBorder="1" applyAlignment="1">
      <alignment horizontal="center" vertical="center"/>
    </xf>
    <xf numFmtId="1" fontId="5" fillId="5" borderId="13" xfId="0" applyNumberFormat="1" applyFont="1" applyFill="1" applyBorder="1" applyAlignment="1">
      <alignment horizontal="center" vertical="center"/>
    </xf>
    <xf numFmtId="0" fontId="19" fillId="0" borderId="0" xfId="0" applyFont="1" applyAlignment="1">
      <alignment horizontal="center" vertical="center"/>
    </xf>
    <xf numFmtId="0" fontId="19" fillId="0" borderId="19" xfId="0" applyFont="1" applyBorder="1" applyAlignment="1">
      <alignment horizontal="center"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95250</xdr:colOff>
      <xdr:row>3</xdr:row>
      <xdr:rowOff>158750</xdr:rowOff>
    </xdr:from>
    <xdr:to>
      <xdr:col>9</xdr:col>
      <xdr:colOff>29137</xdr:colOff>
      <xdr:row>27</xdr:row>
      <xdr:rowOff>102177</xdr:rowOff>
    </xdr:to>
    <xdr:pic>
      <xdr:nvPicPr>
        <xdr:cNvPr id="2" name="図 1">
          <a:extLst>
            <a:ext uri="{FF2B5EF4-FFF2-40B4-BE49-F238E27FC236}">
              <a16:creationId xmlns:a16="http://schemas.microsoft.com/office/drawing/2014/main" id="{21AF6AC8-90D3-4251-9E53-7D3E4094D8DC}"/>
            </a:ext>
          </a:extLst>
        </xdr:cNvPr>
        <xdr:cNvPicPr>
          <a:picLocks noChangeAspect="1"/>
        </xdr:cNvPicPr>
      </xdr:nvPicPr>
      <xdr:blipFill>
        <a:blip xmlns:r="http://schemas.openxmlformats.org/officeDocument/2006/relationships" r:embed="rId1"/>
        <a:stretch>
          <a:fillRect/>
        </a:stretch>
      </xdr:blipFill>
      <xdr:spPr>
        <a:xfrm>
          <a:off x="2143125" y="682625"/>
          <a:ext cx="4029637" cy="4134427"/>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aps.app.goo.gl/3irrHVU31cVf5EeU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E7C94-3898-4662-806E-42CD9E3E701E}">
  <dimension ref="B2:E25"/>
  <sheetViews>
    <sheetView tabSelected="1" workbookViewId="0">
      <selection activeCell="D8" sqref="D8"/>
    </sheetView>
  </sheetViews>
  <sheetFormatPr defaultRowHeight="13.5" x14ac:dyDescent="0.15"/>
  <cols>
    <col min="1" max="1" width="3.75" style="92" customWidth="1"/>
    <col min="2" max="2" width="9.375" style="92" customWidth="1"/>
    <col min="3" max="3" width="10.25" style="92" bestFit="1" customWidth="1"/>
    <col min="4" max="4" width="19.625" style="92" customWidth="1"/>
    <col min="5" max="5" width="11.875" style="92" customWidth="1"/>
    <col min="6" max="16384" width="9" style="92"/>
  </cols>
  <sheetData>
    <row r="2" spans="2:5" x14ac:dyDescent="0.15">
      <c r="C2" s="93" t="s">
        <v>105</v>
      </c>
    </row>
    <row r="4" spans="2:5" x14ac:dyDescent="0.15">
      <c r="B4" s="101"/>
      <c r="C4" s="101"/>
      <c r="D4" s="101" t="s">
        <v>110</v>
      </c>
      <c r="E4" s="101" t="s">
        <v>109</v>
      </c>
    </row>
    <row r="5" spans="2:5" x14ac:dyDescent="0.15">
      <c r="B5" s="98"/>
      <c r="C5" s="94" t="s">
        <v>95</v>
      </c>
      <c r="D5" s="95" t="s">
        <v>96</v>
      </c>
      <c r="E5" s="94"/>
    </row>
    <row r="6" spans="2:5" x14ac:dyDescent="0.15">
      <c r="B6" s="100" t="s">
        <v>108</v>
      </c>
      <c r="C6" s="94" t="s">
        <v>94</v>
      </c>
      <c r="D6" s="95" t="s">
        <v>118</v>
      </c>
      <c r="E6" s="94"/>
    </row>
    <row r="7" spans="2:5" x14ac:dyDescent="0.15">
      <c r="B7" s="100"/>
      <c r="C7" s="94" t="s">
        <v>97</v>
      </c>
      <c r="D7" s="95" t="s">
        <v>123</v>
      </c>
      <c r="E7" s="94"/>
    </row>
    <row r="8" spans="2:5" x14ac:dyDescent="0.15">
      <c r="B8" s="100"/>
      <c r="C8" s="94" t="s">
        <v>19</v>
      </c>
      <c r="D8" s="96">
        <v>200</v>
      </c>
      <c r="E8" s="94"/>
    </row>
    <row r="9" spans="2:5" x14ac:dyDescent="0.15">
      <c r="B9" s="100"/>
      <c r="C9" s="94" t="s">
        <v>99</v>
      </c>
      <c r="D9" s="97" t="s">
        <v>100</v>
      </c>
      <c r="E9" s="94"/>
    </row>
    <row r="10" spans="2:5" x14ac:dyDescent="0.15">
      <c r="B10" s="100"/>
      <c r="C10" s="94" t="s">
        <v>20</v>
      </c>
      <c r="D10" s="96">
        <v>900</v>
      </c>
      <c r="E10" s="94"/>
    </row>
    <row r="11" spans="2:5" x14ac:dyDescent="0.15">
      <c r="B11" s="98" t="s">
        <v>101</v>
      </c>
      <c r="C11" s="94" t="s">
        <v>102</v>
      </c>
      <c r="D11" s="94"/>
      <c r="E11" s="94" t="s">
        <v>106</v>
      </c>
    </row>
    <row r="12" spans="2:5" x14ac:dyDescent="0.15">
      <c r="B12" s="99"/>
      <c r="C12" s="94" t="s">
        <v>103</v>
      </c>
      <c r="D12" s="94"/>
      <c r="E12" s="94"/>
    </row>
    <row r="13" spans="2:5" x14ac:dyDescent="0.15">
      <c r="B13" s="98" t="s">
        <v>104</v>
      </c>
      <c r="C13" s="94" t="s">
        <v>102</v>
      </c>
      <c r="D13" s="94"/>
      <c r="E13" s="94" t="s">
        <v>107</v>
      </c>
    </row>
    <row r="14" spans="2:5" x14ac:dyDescent="0.15">
      <c r="B14" s="99"/>
      <c r="C14" s="94" t="s">
        <v>103</v>
      </c>
      <c r="D14" s="94"/>
      <c r="E14" s="94"/>
    </row>
    <row r="15" spans="2:5" x14ac:dyDescent="0.15">
      <c r="B15" s="94"/>
      <c r="C15" s="94"/>
      <c r="D15" s="95"/>
      <c r="E15" s="94"/>
    </row>
    <row r="16" spans="2:5" x14ac:dyDescent="0.15">
      <c r="B16" s="94"/>
      <c r="C16" s="94"/>
      <c r="D16" s="95"/>
      <c r="E16" s="94"/>
    </row>
    <row r="17" spans="2:5" x14ac:dyDescent="0.15">
      <c r="B17" s="94"/>
      <c r="C17" s="94"/>
      <c r="D17" s="95"/>
      <c r="E17" s="94"/>
    </row>
    <row r="18" spans="2:5" x14ac:dyDescent="0.15">
      <c r="B18" s="94"/>
      <c r="C18" s="94"/>
      <c r="D18" s="95"/>
      <c r="E18" s="94"/>
    </row>
    <row r="19" spans="2:5" x14ac:dyDescent="0.15">
      <c r="B19" s="94"/>
      <c r="C19" s="94"/>
      <c r="D19" s="95"/>
      <c r="E19" s="94"/>
    </row>
    <row r="20" spans="2:5" x14ac:dyDescent="0.15">
      <c r="B20" s="94"/>
      <c r="C20" s="94"/>
      <c r="D20" s="95"/>
      <c r="E20" s="94"/>
    </row>
    <row r="21" spans="2:5" x14ac:dyDescent="0.15">
      <c r="B21" s="94"/>
      <c r="C21" s="94"/>
      <c r="D21" s="95"/>
      <c r="E21" s="94"/>
    </row>
    <row r="22" spans="2:5" x14ac:dyDescent="0.15">
      <c r="B22" s="94"/>
      <c r="C22" s="94"/>
      <c r="D22" s="95"/>
      <c r="E22" s="94"/>
    </row>
    <row r="23" spans="2:5" x14ac:dyDescent="0.15">
      <c r="B23" s="94"/>
      <c r="C23" s="94"/>
      <c r="D23" s="95"/>
      <c r="E23" s="94"/>
    </row>
    <row r="24" spans="2:5" x14ac:dyDescent="0.15">
      <c r="B24" s="94"/>
      <c r="C24" s="94"/>
      <c r="D24" s="95"/>
      <c r="E24" s="94"/>
    </row>
    <row r="25" spans="2:5" x14ac:dyDescent="0.15">
      <c r="B25" s="94"/>
      <c r="C25" s="94"/>
      <c r="D25" s="95"/>
      <c r="E25" s="94"/>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P130"/>
  <sheetViews>
    <sheetView view="pageBreakPreview" zoomScaleNormal="100" zoomScaleSheetLayoutView="100" workbookViewId="0">
      <selection activeCell="E6" sqref="E6"/>
    </sheetView>
  </sheetViews>
  <sheetFormatPr defaultColWidth="9" defaultRowHeight="18.75" customHeight="1" x14ac:dyDescent="0.15"/>
  <cols>
    <col min="1" max="1" width="2.5" style="25" customWidth="1"/>
    <col min="2" max="2" width="12.5" style="19" customWidth="1"/>
    <col min="3" max="3" width="12.5" style="20" customWidth="1"/>
    <col min="4" max="4" width="5.125" style="19" customWidth="1"/>
    <col min="5" max="5" width="39.875" style="21" customWidth="1"/>
    <col min="6" max="6" width="2" style="21" customWidth="1"/>
    <col min="7" max="7" width="8.25" style="22" customWidth="1"/>
    <col min="8" max="8" width="9.5" style="20" customWidth="1"/>
    <col min="9" max="9" width="3.625" style="23" customWidth="1"/>
    <col min="10" max="10" width="12.5" style="20" customWidth="1"/>
    <col min="11" max="11" width="9" style="25"/>
    <col min="12" max="12" width="15.625" style="20" customWidth="1"/>
    <col min="13" max="13" width="9" style="20"/>
    <col min="14" max="14" width="8.25" style="20" customWidth="1"/>
    <col min="15" max="15" width="8.25" style="22" customWidth="1"/>
    <col min="16" max="16" width="8.25" style="20" customWidth="1"/>
    <col min="17" max="22" width="8.25" style="25" customWidth="1"/>
    <col min="23" max="16384" width="9" style="25"/>
  </cols>
  <sheetData>
    <row r="1" spans="2:16" ht="18.75" customHeight="1" x14ac:dyDescent="0.15">
      <c r="K1" s="24"/>
    </row>
    <row r="2" spans="2:16" customFormat="1" ht="37.5" customHeight="1" x14ac:dyDescent="0.15">
      <c r="B2" s="104" t="str">
        <f>基本事項!D5&amp;"　"&amp;基本事項!D6&amp;"　"&amp;基本事項!D7&amp;"　村道舗装修繕工事"</f>
        <v>令和7年度　村道3105号線　1工区　八方　村道舗装修繕工事</v>
      </c>
      <c r="C2" s="104"/>
      <c r="D2" s="104"/>
      <c r="E2" s="104"/>
      <c r="F2" s="104"/>
      <c r="G2" s="104"/>
      <c r="H2" s="91" t="s">
        <v>98</v>
      </c>
      <c r="I2" s="90"/>
      <c r="J2" s="90"/>
      <c r="L2" s="2"/>
      <c r="M2" s="2"/>
      <c r="N2" s="2"/>
      <c r="O2" s="5"/>
      <c r="P2" s="2"/>
    </row>
    <row r="3" spans="2:16" s="14" customFormat="1" ht="15.75" customHeight="1" x14ac:dyDescent="0.15">
      <c r="B3" s="5"/>
      <c r="C3" s="103" t="s">
        <v>20</v>
      </c>
      <c r="D3" s="103"/>
      <c r="E3" s="13" t="str">
        <f>"A＝"&amp;基本事項!D10&amp;"m2"</f>
        <v>A＝900m2</v>
      </c>
      <c r="F3" s="5"/>
      <c r="G3" s="5"/>
      <c r="H3" s="5"/>
      <c r="I3" s="10"/>
      <c r="J3" s="5"/>
      <c r="L3" s="6"/>
      <c r="M3" s="6"/>
      <c r="N3" s="6"/>
      <c r="O3" s="5"/>
      <c r="P3" s="6"/>
    </row>
    <row r="4" spans="2:16" s="14" customFormat="1" ht="15.75" customHeight="1" x14ac:dyDescent="0.15">
      <c r="B4" s="5"/>
      <c r="C4" s="103" t="s">
        <v>19</v>
      </c>
      <c r="D4" s="103"/>
      <c r="E4" s="13" t="str">
        <f>"L="&amp;基本事項!D8&amp;"ｍ"</f>
        <v>L=200ｍ</v>
      </c>
      <c r="F4" s="5"/>
      <c r="G4" s="5"/>
      <c r="H4" s="5"/>
      <c r="I4" s="10"/>
      <c r="J4" s="5"/>
      <c r="L4" s="6"/>
      <c r="M4" s="6"/>
      <c r="N4" s="6"/>
      <c r="O4" s="5"/>
      <c r="P4" s="6"/>
    </row>
    <row r="5" spans="2:16" s="14" customFormat="1" ht="15.75" customHeight="1" x14ac:dyDescent="0.15">
      <c r="B5" s="5"/>
      <c r="C5" s="103" t="s">
        <v>121</v>
      </c>
      <c r="D5" s="103"/>
      <c r="E5" s="102" t="s">
        <v>122</v>
      </c>
      <c r="F5" s="5"/>
      <c r="G5" s="5"/>
      <c r="H5" s="5"/>
      <c r="I5" s="10"/>
      <c r="J5" s="5"/>
      <c r="L5" s="6"/>
      <c r="M5" s="6"/>
      <c r="N5" s="6"/>
      <c r="O5" s="5"/>
      <c r="P5" s="6"/>
    </row>
    <row r="6" spans="2:16" s="14" customFormat="1" ht="15.75" customHeight="1" x14ac:dyDescent="0.15">
      <c r="B6" s="5"/>
      <c r="C6" s="5"/>
      <c r="D6" s="5"/>
      <c r="E6" s="13"/>
      <c r="F6" s="5"/>
      <c r="G6" s="5"/>
      <c r="H6" s="5"/>
      <c r="I6" s="10"/>
      <c r="J6" s="5"/>
      <c r="L6" s="6"/>
      <c r="M6" s="6"/>
      <c r="N6" s="6"/>
      <c r="O6" s="5"/>
      <c r="P6" s="6"/>
    </row>
    <row r="7" spans="2:16" s="15" customFormat="1" ht="15.75" customHeight="1" x14ac:dyDescent="0.15">
      <c r="B7" s="5" t="s">
        <v>0</v>
      </c>
      <c r="C7" s="5" t="s">
        <v>1</v>
      </c>
      <c r="D7" s="103" t="s">
        <v>2</v>
      </c>
      <c r="E7" s="103"/>
      <c r="F7" s="5"/>
      <c r="G7" s="5" t="s">
        <v>3</v>
      </c>
      <c r="H7" s="5" t="s">
        <v>4</v>
      </c>
      <c r="L7" s="5"/>
      <c r="M7" s="5"/>
      <c r="N7" s="5"/>
      <c r="O7" s="5"/>
      <c r="P7" s="5"/>
    </row>
    <row r="8" spans="2:16" customFormat="1" ht="15.75" customHeight="1" x14ac:dyDescent="0.15">
      <c r="B8" s="7"/>
      <c r="C8" s="1"/>
      <c r="D8" s="7"/>
      <c r="E8" s="4"/>
      <c r="F8" s="4"/>
      <c r="G8" s="3"/>
      <c r="H8" s="1"/>
      <c r="I8" s="9"/>
      <c r="J8" s="1"/>
      <c r="L8" s="2"/>
      <c r="M8" s="2"/>
      <c r="N8" s="2"/>
      <c r="O8" s="5"/>
      <c r="P8" s="2"/>
    </row>
    <row r="9" spans="2:16" customFormat="1" ht="15.75" customHeight="1" x14ac:dyDescent="0.15">
      <c r="B9" s="8" t="s">
        <v>34</v>
      </c>
      <c r="C9" s="2"/>
      <c r="D9" s="6"/>
      <c r="E9" s="11" t="s">
        <v>112</v>
      </c>
      <c r="F9" s="6"/>
      <c r="G9" s="5"/>
      <c r="H9" s="2"/>
      <c r="I9" s="10"/>
      <c r="J9" s="2"/>
      <c r="L9" s="11" t="s">
        <v>113</v>
      </c>
      <c r="M9" s="20"/>
      <c r="N9" s="2" t="s">
        <v>116</v>
      </c>
      <c r="O9" s="5"/>
      <c r="P9" s="2"/>
    </row>
    <row r="10" spans="2:16" customFormat="1" ht="15.75" customHeight="1" x14ac:dyDescent="0.15">
      <c r="B10" s="6"/>
      <c r="C10" s="2"/>
      <c r="D10" s="16" t="s">
        <v>6</v>
      </c>
      <c r="E10" s="17">
        <f>基本事項!D10</f>
        <v>900</v>
      </c>
      <c r="F10" s="12" t="s">
        <v>5</v>
      </c>
      <c r="G10" s="87">
        <f>基本事項!D10</f>
        <v>900</v>
      </c>
      <c r="H10" s="18">
        <f>G10</f>
        <v>900</v>
      </c>
      <c r="I10" s="10" t="s">
        <v>21</v>
      </c>
      <c r="J10" s="2"/>
      <c r="L10" s="11" t="s">
        <v>114</v>
      </c>
      <c r="M10" s="20"/>
      <c r="N10" s="2" t="s">
        <v>117</v>
      </c>
      <c r="O10" s="5"/>
      <c r="P10" s="2"/>
    </row>
    <row r="11" spans="2:16" ht="15.75" customHeight="1" x14ac:dyDescent="0.15">
      <c r="B11" s="33"/>
      <c r="C11" s="34"/>
      <c r="D11" s="33"/>
      <c r="E11" s="35"/>
      <c r="F11" s="35"/>
      <c r="G11" s="33"/>
      <c r="H11" s="34"/>
      <c r="I11" s="37"/>
      <c r="J11" s="34"/>
      <c r="L11" s="11" t="s">
        <v>115</v>
      </c>
      <c r="N11" s="2"/>
    </row>
    <row r="12" spans="2:16" ht="18.75" hidden="1" customHeight="1" x14ac:dyDescent="0.15">
      <c r="B12" s="31" t="s">
        <v>8</v>
      </c>
      <c r="E12" s="19"/>
      <c r="F12" s="19"/>
      <c r="G12" s="19"/>
    </row>
    <row r="13" spans="2:16" ht="18.75" hidden="1" customHeight="1" x14ac:dyDescent="0.15">
      <c r="C13" s="32"/>
      <c r="D13" s="27" t="s">
        <v>6</v>
      </c>
      <c r="E13" s="28"/>
      <c r="F13" s="21" t="s">
        <v>5</v>
      </c>
      <c r="G13" s="89"/>
      <c r="H13" s="29"/>
      <c r="I13" s="23" t="s">
        <v>22</v>
      </c>
    </row>
    <row r="14" spans="2:16" ht="18.75" hidden="1" customHeight="1" x14ac:dyDescent="0.15">
      <c r="B14" s="33"/>
      <c r="C14" s="34"/>
      <c r="D14" s="33"/>
      <c r="E14" s="35"/>
      <c r="F14" s="35"/>
      <c r="G14" s="33"/>
      <c r="H14" s="34"/>
      <c r="I14" s="37"/>
      <c r="J14" s="34"/>
    </row>
    <row r="15" spans="2:16" ht="18.75" hidden="1" customHeight="1" x14ac:dyDescent="0.15">
      <c r="B15" s="31" t="s">
        <v>9</v>
      </c>
      <c r="E15" s="25"/>
      <c r="F15" s="19"/>
      <c r="G15" s="19"/>
    </row>
    <row r="16" spans="2:16" ht="18.75" hidden="1" customHeight="1" x14ac:dyDescent="0.15">
      <c r="C16" s="32"/>
      <c r="D16" s="38" t="s">
        <v>7</v>
      </c>
      <c r="E16" s="28"/>
      <c r="F16" s="21" t="s">
        <v>5</v>
      </c>
      <c r="G16" s="89"/>
      <c r="H16" s="29"/>
      <c r="I16" s="23" t="s">
        <v>21</v>
      </c>
    </row>
    <row r="17" spans="2:16" ht="18.75" hidden="1" customHeight="1" x14ac:dyDescent="0.15">
      <c r="B17" s="33"/>
      <c r="C17" s="34"/>
      <c r="D17" s="33"/>
      <c r="E17" s="35"/>
      <c r="F17" s="35"/>
      <c r="G17" s="33"/>
      <c r="H17" s="34"/>
      <c r="I17" s="37"/>
      <c r="J17" s="34"/>
    </row>
    <row r="18" spans="2:16" ht="18.75" hidden="1" customHeight="1" x14ac:dyDescent="0.15">
      <c r="B18" s="31" t="s">
        <v>10</v>
      </c>
      <c r="E18" s="26" t="s">
        <v>30</v>
      </c>
      <c r="F18" s="19"/>
      <c r="G18" s="19"/>
    </row>
    <row r="19" spans="2:16" ht="18.75" hidden="1" customHeight="1" x14ac:dyDescent="0.15">
      <c r="C19" s="32"/>
      <c r="D19" s="27" t="s">
        <v>6</v>
      </c>
      <c r="E19" s="28"/>
      <c r="F19" s="21" t="s">
        <v>5</v>
      </c>
      <c r="G19" s="89"/>
      <c r="H19" s="29"/>
      <c r="I19" s="23" t="s">
        <v>24</v>
      </c>
    </row>
    <row r="20" spans="2:16" ht="18.75" hidden="1" customHeight="1" x14ac:dyDescent="0.15">
      <c r="B20" s="33"/>
      <c r="C20" s="34"/>
      <c r="D20" s="33"/>
      <c r="E20" s="35"/>
      <c r="F20" s="35"/>
      <c r="G20" s="33"/>
      <c r="H20" s="34"/>
      <c r="I20" s="37"/>
      <c r="J20" s="34"/>
    </row>
    <row r="21" spans="2:16" ht="18.75" hidden="1" customHeight="1" x14ac:dyDescent="0.15">
      <c r="B21" s="31" t="s">
        <v>11</v>
      </c>
      <c r="E21" s="25"/>
      <c r="F21" s="19"/>
      <c r="G21" s="19"/>
    </row>
    <row r="22" spans="2:16" ht="18.75" hidden="1" customHeight="1" x14ac:dyDescent="0.15">
      <c r="C22" s="32"/>
      <c r="D22" s="27" t="s">
        <v>6</v>
      </c>
      <c r="E22" s="28"/>
      <c r="F22" s="21" t="s">
        <v>5</v>
      </c>
      <c r="G22" s="89"/>
      <c r="H22" s="29"/>
      <c r="I22" s="23" t="s">
        <v>23</v>
      </c>
    </row>
    <row r="23" spans="2:16" ht="18.75" hidden="1" customHeight="1" x14ac:dyDescent="0.15">
      <c r="B23" s="33"/>
      <c r="C23" s="34"/>
      <c r="D23" s="33"/>
      <c r="E23" s="35"/>
      <c r="F23" s="35"/>
      <c r="G23" s="33"/>
      <c r="H23" s="34"/>
      <c r="I23" s="37"/>
      <c r="J23" s="34"/>
    </row>
    <row r="24" spans="2:16" ht="18.75" hidden="1" customHeight="1" x14ac:dyDescent="0.15">
      <c r="B24" s="31" t="s">
        <v>12</v>
      </c>
      <c r="E24" s="19"/>
      <c r="F24" s="19"/>
      <c r="G24" s="19"/>
    </row>
    <row r="25" spans="2:16" ht="18.75" hidden="1" customHeight="1" x14ac:dyDescent="0.15">
      <c r="C25" s="32"/>
      <c r="D25" s="27" t="s">
        <v>6</v>
      </c>
      <c r="F25" s="21" t="s">
        <v>5</v>
      </c>
      <c r="G25" s="19"/>
      <c r="H25" s="30"/>
      <c r="I25" s="23" t="s">
        <v>21</v>
      </c>
    </row>
    <row r="26" spans="2:16" ht="18.75" hidden="1" customHeight="1" x14ac:dyDescent="0.15">
      <c r="B26" s="33"/>
      <c r="C26" s="34"/>
      <c r="D26" s="33"/>
      <c r="E26" s="35"/>
      <c r="F26" s="35"/>
      <c r="G26" s="33"/>
      <c r="H26" s="34"/>
      <c r="I26" s="37"/>
      <c r="J26" s="34"/>
    </row>
    <row r="27" spans="2:16" ht="18.75" hidden="1" customHeight="1" x14ac:dyDescent="0.15">
      <c r="B27" s="31" t="s">
        <v>13</v>
      </c>
      <c r="E27" s="19"/>
      <c r="F27" s="19"/>
      <c r="G27" s="19"/>
    </row>
    <row r="28" spans="2:16" ht="18.75" hidden="1" customHeight="1" x14ac:dyDescent="0.15">
      <c r="C28" s="32"/>
      <c r="D28" s="27" t="s">
        <v>6</v>
      </c>
      <c r="F28" s="21" t="s">
        <v>5</v>
      </c>
      <c r="G28" s="19"/>
      <c r="H28" s="30"/>
      <c r="I28" s="23" t="s">
        <v>21</v>
      </c>
    </row>
    <row r="29" spans="2:16" ht="18.75" hidden="1" customHeight="1" x14ac:dyDescent="0.15">
      <c r="B29" s="33"/>
      <c r="C29" s="34"/>
      <c r="D29" s="33"/>
      <c r="E29" s="35"/>
      <c r="F29" s="35"/>
      <c r="G29" s="33"/>
      <c r="H29" s="34"/>
      <c r="I29" s="37"/>
      <c r="J29" s="34"/>
    </row>
    <row r="30" spans="2:16" customFormat="1" ht="15.75" customHeight="1" x14ac:dyDescent="0.15">
      <c r="B30" s="8" t="s">
        <v>14</v>
      </c>
      <c r="C30" s="2"/>
      <c r="D30" s="6"/>
      <c r="E30" s="6"/>
      <c r="F30" s="6"/>
      <c r="G30" s="6"/>
      <c r="H30" s="2"/>
      <c r="I30" s="10"/>
      <c r="J30" s="2"/>
      <c r="L30" s="2"/>
      <c r="M30" s="2"/>
      <c r="N30" s="2"/>
      <c r="O30" s="5"/>
      <c r="P30" s="2"/>
    </row>
    <row r="31" spans="2:16" customFormat="1" ht="15.75" customHeight="1" x14ac:dyDescent="0.15">
      <c r="B31" s="6"/>
      <c r="C31" s="12" t="s">
        <v>31</v>
      </c>
      <c r="D31" s="16" t="s">
        <v>6</v>
      </c>
      <c r="E31" s="17"/>
      <c r="F31" s="12" t="s">
        <v>5</v>
      </c>
      <c r="G31" s="87"/>
      <c r="H31" s="18">
        <f>G31</f>
        <v>0</v>
      </c>
      <c r="I31" s="10" t="s">
        <v>22</v>
      </c>
      <c r="J31" s="2"/>
      <c r="L31" s="2"/>
      <c r="M31" s="2"/>
      <c r="N31" s="2"/>
      <c r="O31" s="5"/>
      <c r="P31" s="2"/>
    </row>
    <row r="32" spans="2:16" customFormat="1" ht="15.75" customHeight="1" x14ac:dyDescent="0.15">
      <c r="B32" s="6"/>
      <c r="C32" s="12" t="s">
        <v>32</v>
      </c>
      <c r="D32" s="16" t="s">
        <v>6</v>
      </c>
      <c r="E32" s="17" t="s">
        <v>36</v>
      </c>
      <c r="F32" s="12"/>
      <c r="G32" s="88">
        <f>基本事項!D12</f>
        <v>0</v>
      </c>
      <c r="H32" s="18">
        <f>G32</f>
        <v>0</v>
      </c>
      <c r="I32" s="10" t="s">
        <v>22</v>
      </c>
      <c r="J32" s="2"/>
      <c r="L32" s="2"/>
      <c r="M32" s="2"/>
      <c r="N32" s="2"/>
      <c r="O32" s="5"/>
      <c r="P32" s="2"/>
    </row>
    <row r="33" spans="2:16" customFormat="1" ht="15.75" customHeight="1" x14ac:dyDescent="0.15">
      <c r="B33" s="7"/>
      <c r="C33" s="39"/>
      <c r="D33" s="7"/>
      <c r="E33" s="4"/>
      <c r="F33" s="4"/>
      <c r="G33" s="7"/>
      <c r="H33" s="1"/>
      <c r="I33" s="9"/>
      <c r="J33" s="1"/>
      <c r="L33" s="2"/>
      <c r="M33" s="2"/>
      <c r="N33" s="2"/>
      <c r="O33" s="5"/>
      <c r="P33" s="2"/>
    </row>
    <row r="34" spans="2:16" customFormat="1" ht="15.75" customHeight="1" x14ac:dyDescent="0.15">
      <c r="B34" s="8" t="s">
        <v>15</v>
      </c>
      <c r="C34" s="16"/>
      <c r="D34" s="6"/>
      <c r="E34" s="6"/>
      <c r="F34" s="6"/>
      <c r="G34" s="6"/>
      <c r="H34" s="2"/>
      <c r="I34" s="10"/>
      <c r="J34" s="2"/>
      <c r="L34" s="2"/>
      <c r="M34" s="2"/>
      <c r="N34" s="2"/>
      <c r="O34" s="5"/>
      <c r="P34" s="2"/>
    </row>
    <row r="35" spans="2:16" customFormat="1" ht="15.75" customHeight="1" x14ac:dyDescent="0.15">
      <c r="B35" s="6"/>
      <c r="C35" s="12" t="s">
        <v>31</v>
      </c>
      <c r="D35" s="16" t="s">
        <v>6</v>
      </c>
      <c r="E35" s="17"/>
      <c r="F35" s="12" t="s">
        <v>5</v>
      </c>
      <c r="G35" s="87">
        <f>基本事項!D13</f>
        <v>0</v>
      </c>
      <c r="H35" s="18">
        <f>G35</f>
        <v>0</v>
      </c>
      <c r="I35" s="10" t="s">
        <v>22</v>
      </c>
      <c r="J35" s="2"/>
      <c r="L35" s="2"/>
      <c r="M35" s="2"/>
      <c r="N35" s="2"/>
      <c r="O35" s="5"/>
      <c r="P35" s="2"/>
    </row>
    <row r="36" spans="2:16" customFormat="1" ht="15.75" customHeight="1" x14ac:dyDescent="0.15">
      <c r="B36" s="6"/>
      <c r="C36" s="12" t="s">
        <v>32</v>
      </c>
      <c r="D36" s="16" t="s">
        <v>6</v>
      </c>
      <c r="E36" s="17" t="s">
        <v>36</v>
      </c>
      <c r="F36" s="12"/>
      <c r="G36" s="87">
        <f>基本事項!D14</f>
        <v>0</v>
      </c>
      <c r="H36" s="18">
        <f>G36</f>
        <v>0</v>
      </c>
      <c r="I36" s="10" t="s">
        <v>22</v>
      </c>
      <c r="J36" s="2"/>
      <c r="L36" s="2"/>
      <c r="M36" s="2"/>
      <c r="N36" s="2"/>
      <c r="O36" s="5"/>
      <c r="P36" s="2"/>
    </row>
    <row r="37" spans="2:16" ht="18" hidden="1" customHeight="1" x14ac:dyDescent="0.15">
      <c r="B37" s="33"/>
      <c r="C37" s="40"/>
      <c r="D37" s="33"/>
      <c r="E37" s="35"/>
      <c r="F37" s="35"/>
      <c r="G37" s="33"/>
      <c r="H37" s="34"/>
      <c r="I37" s="37"/>
      <c r="J37" s="34"/>
    </row>
    <row r="38" spans="2:16" ht="18" hidden="1" customHeight="1" x14ac:dyDescent="0.15">
      <c r="B38" s="31" t="s">
        <v>16</v>
      </c>
      <c r="C38" s="27"/>
      <c r="E38" s="26" t="s">
        <v>33</v>
      </c>
      <c r="F38" s="19"/>
      <c r="G38" s="19"/>
    </row>
    <row r="39" spans="2:16" ht="18" hidden="1" customHeight="1" x14ac:dyDescent="0.15">
      <c r="C39" s="21" t="s">
        <v>31</v>
      </c>
      <c r="D39" s="27" t="s">
        <v>6</v>
      </c>
      <c r="E39" s="26"/>
      <c r="F39" s="21" t="s">
        <v>5</v>
      </c>
      <c r="G39" s="19"/>
      <c r="I39" s="23" t="s">
        <v>22</v>
      </c>
    </row>
    <row r="40" spans="2:16" ht="18" hidden="1" customHeight="1" x14ac:dyDescent="0.15">
      <c r="B40" s="33"/>
      <c r="C40" s="40"/>
      <c r="D40" s="33"/>
      <c r="E40" s="35"/>
      <c r="F40" s="35"/>
      <c r="G40" s="33"/>
      <c r="H40" s="34"/>
      <c r="I40" s="37"/>
      <c r="J40" s="34"/>
    </row>
    <row r="41" spans="2:16" ht="18" hidden="1" customHeight="1" x14ac:dyDescent="0.15">
      <c r="C41" s="27"/>
      <c r="D41" s="27"/>
      <c r="E41" s="26"/>
      <c r="G41" s="19"/>
    </row>
    <row r="42" spans="2:16" ht="18" hidden="1" customHeight="1" x14ac:dyDescent="0.15">
      <c r="C42" s="21" t="s">
        <v>32</v>
      </c>
      <c r="D42" s="27" t="s">
        <v>6</v>
      </c>
      <c r="E42" s="26"/>
      <c r="G42" s="19"/>
    </row>
    <row r="43" spans="2:16" ht="18" hidden="1" customHeight="1" x14ac:dyDescent="0.15">
      <c r="B43" s="33"/>
      <c r="C43" s="40"/>
      <c r="D43" s="33"/>
      <c r="E43" s="35"/>
      <c r="F43" s="35"/>
      <c r="G43" s="33"/>
      <c r="H43" s="34"/>
      <c r="I43" s="37"/>
      <c r="J43" s="34"/>
    </row>
    <row r="44" spans="2:16" ht="18" hidden="1" customHeight="1" x14ac:dyDescent="0.15">
      <c r="B44" s="31" t="s">
        <v>25</v>
      </c>
      <c r="C44" s="27"/>
      <c r="E44" s="26" t="s">
        <v>28</v>
      </c>
      <c r="F44" s="19"/>
      <c r="G44" s="19"/>
    </row>
    <row r="45" spans="2:16" ht="18" hidden="1" customHeight="1" x14ac:dyDescent="0.15">
      <c r="C45" s="21" t="s">
        <v>31</v>
      </c>
      <c r="D45" s="27" t="s">
        <v>6</v>
      </c>
      <c r="E45" s="26"/>
      <c r="F45" s="21" t="s">
        <v>5</v>
      </c>
      <c r="G45" s="19"/>
      <c r="I45" s="23" t="s">
        <v>26</v>
      </c>
    </row>
    <row r="46" spans="2:16" ht="18" hidden="1" customHeight="1" x14ac:dyDescent="0.15">
      <c r="B46" s="33"/>
      <c r="C46" s="40"/>
      <c r="D46" s="33"/>
      <c r="E46" s="35"/>
      <c r="F46" s="35"/>
      <c r="G46" s="33"/>
      <c r="H46" s="34"/>
      <c r="I46" s="37"/>
      <c r="J46" s="34"/>
    </row>
    <row r="47" spans="2:16" ht="18" hidden="1" customHeight="1" x14ac:dyDescent="0.15">
      <c r="C47" s="27"/>
      <c r="D47" s="27"/>
      <c r="E47" s="26"/>
      <c r="G47" s="19"/>
    </row>
    <row r="48" spans="2:16" ht="18" hidden="1" customHeight="1" x14ac:dyDescent="0.15">
      <c r="C48" s="21" t="s">
        <v>32</v>
      </c>
      <c r="D48" s="27" t="s">
        <v>6</v>
      </c>
      <c r="E48" s="26"/>
      <c r="G48" s="19"/>
    </row>
    <row r="49" spans="2:16" ht="18" hidden="1" customHeight="1" x14ac:dyDescent="0.15">
      <c r="B49" s="33"/>
      <c r="C49" s="40"/>
      <c r="D49" s="33"/>
      <c r="E49" s="35"/>
      <c r="F49" s="35"/>
      <c r="G49" s="33"/>
      <c r="H49" s="34"/>
      <c r="I49" s="37"/>
      <c r="J49" s="34"/>
    </row>
    <row r="50" spans="2:16" ht="18" hidden="1" customHeight="1" x14ac:dyDescent="0.15">
      <c r="B50" s="31" t="s">
        <v>17</v>
      </c>
      <c r="C50" s="27"/>
      <c r="E50" s="26" t="s">
        <v>35</v>
      </c>
      <c r="F50" s="19"/>
      <c r="G50" s="19"/>
    </row>
    <row r="51" spans="2:16" ht="18" hidden="1" customHeight="1" x14ac:dyDescent="0.15">
      <c r="C51" s="21" t="s">
        <v>31</v>
      </c>
      <c r="D51" s="27" t="s">
        <v>6</v>
      </c>
      <c r="E51" s="26"/>
      <c r="F51" s="21" t="s">
        <v>5</v>
      </c>
      <c r="G51" s="19"/>
      <c r="I51" s="23" t="s">
        <v>26</v>
      </c>
    </row>
    <row r="52" spans="2:16" ht="18" hidden="1" customHeight="1" x14ac:dyDescent="0.15">
      <c r="B52" s="33"/>
      <c r="C52" s="40"/>
      <c r="D52" s="33"/>
      <c r="E52" s="35"/>
      <c r="F52" s="35"/>
      <c r="G52" s="33"/>
      <c r="H52" s="34"/>
      <c r="I52" s="37"/>
      <c r="J52" s="34"/>
    </row>
    <row r="53" spans="2:16" ht="18" hidden="1" customHeight="1" x14ac:dyDescent="0.15">
      <c r="C53" s="27"/>
      <c r="D53" s="27"/>
      <c r="E53" s="26"/>
      <c r="G53" s="19"/>
    </row>
    <row r="54" spans="2:16" ht="18" hidden="1" customHeight="1" x14ac:dyDescent="0.15">
      <c r="C54" s="21" t="s">
        <v>32</v>
      </c>
      <c r="D54" s="27" t="s">
        <v>6</v>
      </c>
      <c r="E54" s="26"/>
      <c r="G54" s="19"/>
    </row>
    <row r="55" spans="2:16" ht="15.75" customHeight="1" x14ac:dyDescent="0.15">
      <c r="B55" s="33"/>
      <c r="C55" s="40"/>
      <c r="D55" s="33"/>
      <c r="E55" s="35"/>
      <c r="F55" s="35"/>
      <c r="G55" s="33"/>
      <c r="H55" s="34"/>
      <c r="I55" s="37"/>
      <c r="J55" s="34"/>
    </row>
    <row r="56" spans="2:16" customFormat="1" ht="15.75" customHeight="1" x14ac:dyDescent="0.15">
      <c r="B56" s="8" t="s">
        <v>18</v>
      </c>
      <c r="C56" s="2"/>
      <c r="D56" s="6"/>
      <c r="E56" s="11" t="s">
        <v>27</v>
      </c>
      <c r="F56" s="6"/>
      <c r="G56" s="6"/>
      <c r="H56" s="2"/>
      <c r="I56" s="10"/>
      <c r="J56" s="2"/>
      <c r="L56" s="2"/>
      <c r="M56" s="2"/>
      <c r="N56" s="2"/>
      <c r="O56" s="5"/>
      <c r="P56" s="2"/>
    </row>
    <row r="57" spans="2:16" customFormat="1" ht="15.75" customHeight="1" x14ac:dyDescent="0.15">
      <c r="B57" s="6"/>
      <c r="C57" s="2"/>
      <c r="D57" s="16" t="s">
        <v>6</v>
      </c>
      <c r="E57" s="11" t="s">
        <v>120</v>
      </c>
      <c r="F57" s="12" t="s">
        <v>5</v>
      </c>
      <c r="G57" s="6">
        <v>2</v>
      </c>
      <c r="H57" s="2">
        <v>2</v>
      </c>
      <c r="I57" s="10" t="s">
        <v>29</v>
      </c>
      <c r="J57" s="2"/>
      <c r="L57" s="2"/>
      <c r="M57" s="2"/>
      <c r="N57" s="2"/>
      <c r="O57" s="5"/>
      <c r="P57" s="2"/>
    </row>
    <row r="58" spans="2:16" ht="15.75" customHeight="1" x14ac:dyDescent="0.15">
      <c r="B58" s="33"/>
      <c r="C58" s="34"/>
      <c r="D58" s="33"/>
      <c r="E58" s="35"/>
      <c r="F58" s="35"/>
      <c r="G58" s="36"/>
      <c r="H58" s="34"/>
      <c r="I58" s="37"/>
      <c r="J58" s="34"/>
    </row>
    <row r="59" spans="2:16" customFormat="1" ht="15.75" customHeight="1" x14ac:dyDescent="0.15">
      <c r="B59" s="8"/>
      <c r="C59" s="2"/>
      <c r="D59" s="6"/>
      <c r="E59" s="6"/>
      <c r="F59" s="6"/>
      <c r="G59" s="5"/>
      <c r="H59" s="2"/>
      <c r="I59" s="10"/>
      <c r="J59" s="2"/>
      <c r="L59" s="2"/>
      <c r="M59" s="2"/>
      <c r="N59" s="2"/>
      <c r="O59" s="5"/>
      <c r="P59" s="2"/>
    </row>
    <row r="60" spans="2:16" customFormat="1" ht="15.75" customHeight="1" x14ac:dyDescent="0.15">
      <c r="B60" s="6"/>
      <c r="C60" s="2"/>
      <c r="D60" s="16"/>
      <c r="E60" s="12"/>
      <c r="F60" s="12"/>
      <c r="G60" s="5"/>
      <c r="H60" s="2"/>
      <c r="I60" s="10"/>
      <c r="J60" s="2"/>
      <c r="L60" s="2"/>
      <c r="M60" s="2"/>
      <c r="N60" s="2"/>
      <c r="O60" s="5"/>
      <c r="P60" s="2"/>
    </row>
    <row r="61" spans="2:16" ht="15.75" customHeight="1" x14ac:dyDescent="0.15">
      <c r="B61" s="33"/>
      <c r="C61" s="34"/>
      <c r="D61" s="33"/>
      <c r="E61" s="35"/>
      <c r="F61" s="35"/>
      <c r="G61" s="36"/>
      <c r="H61" s="34"/>
      <c r="I61" s="37"/>
      <c r="J61" s="34"/>
    </row>
    <row r="62" spans="2:16" ht="15.75" customHeight="1" x14ac:dyDescent="0.15">
      <c r="E62" s="19"/>
      <c r="F62" s="19"/>
    </row>
    <row r="63" spans="2:16" ht="15.75" customHeight="1" x14ac:dyDescent="0.15">
      <c r="D63" s="27" t="s">
        <v>6</v>
      </c>
      <c r="F63" s="21" t="s">
        <v>5</v>
      </c>
    </row>
    <row r="64" spans="2:16" ht="15.75" customHeight="1" x14ac:dyDescent="0.15"/>
    <row r="65" spans="4:6" ht="15.75" customHeight="1" x14ac:dyDescent="0.15">
      <c r="E65" s="19"/>
      <c r="F65" s="19"/>
    </row>
    <row r="66" spans="4:6" ht="15.75" customHeight="1" x14ac:dyDescent="0.15">
      <c r="D66" s="27" t="s">
        <v>6</v>
      </c>
      <c r="F66" s="21" t="s">
        <v>5</v>
      </c>
    </row>
    <row r="67" spans="4:6" ht="15.75" customHeight="1" x14ac:dyDescent="0.15"/>
    <row r="68" spans="4:6" ht="15.75" customHeight="1" x14ac:dyDescent="0.15">
      <c r="E68" s="19"/>
      <c r="F68" s="19"/>
    </row>
    <row r="69" spans="4:6" ht="15.75" customHeight="1" x14ac:dyDescent="0.15">
      <c r="D69" s="27" t="s">
        <v>6</v>
      </c>
      <c r="F69" s="21" t="s">
        <v>5</v>
      </c>
    </row>
    <row r="70" spans="4:6" ht="15.75" customHeight="1" x14ac:dyDescent="0.15"/>
    <row r="71" spans="4:6" ht="15.75" customHeight="1" x14ac:dyDescent="0.15">
      <c r="E71" s="19"/>
      <c r="F71" s="19"/>
    </row>
    <row r="72" spans="4:6" ht="15.75" customHeight="1" x14ac:dyDescent="0.15">
      <c r="D72" s="27" t="s">
        <v>6</v>
      </c>
      <c r="F72" s="21" t="s">
        <v>5</v>
      </c>
    </row>
    <row r="73" spans="4:6" ht="15.75" customHeight="1" x14ac:dyDescent="0.15"/>
    <row r="74" spans="4:6" ht="15.75" customHeight="1" x14ac:dyDescent="0.15">
      <c r="E74" s="19"/>
      <c r="F74" s="19"/>
    </row>
    <row r="75" spans="4:6" ht="15.75" customHeight="1" x14ac:dyDescent="0.15">
      <c r="D75" s="27" t="s">
        <v>6</v>
      </c>
      <c r="F75" s="21" t="s">
        <v>5</v>
      </c>
    </row>
    <row r="76" spans="4:6" ht="15.75" customHeight="1" x14ac:dyDescent="0.15"/>
    <row r="77" spans="4:6" ht="15.75" customHeight="1" x14ac:dyDescent="0.15">
      <c r="E77" s="19"/>
      <c r="F77" s="19"/>
    </row>
    <row r="78" spans="4:6" ht="15.75" customHeight="1" x14ac:dyDescent="0.15">
      <c r="D78" s="27" t="s">
        <v>6</v>
      </c>
      <c r="F78" s="21" t="s">
        <v>5</v>
      </c>
    </row>
    <row r="79" spans="4:6" ht="15.75" customHeight="1" x14ac:dyDescent="0.15"/>
    <row r="80" spans="4:6" ht="15.75" customHeight="1" x14ac:dyDescent="0.15">
      <c r="E80" s="19"/>
      <c r="F80" s="19"/>
    </row>
    <row r="81" spans="4:6" ht="15.75" customHeight="1" x14ac:dyDescent="0.15">
      <c r="D81" s="27" t="s">
        <v>6</v>
      </c>
      <c r="F81" s="21" t="s">
        <v>5</v>
      </c>
    </row>
    <row r="82" spans="4:6" ht="15.75" customHeight="1" x14ac:dyDescent="0.15"/>
    <row r="83" spans="4:6" ht="15.75" customHeight="1" x14ac:dyDescent="0.15">
      <c r="E83" s="19"/>
      <c r="F83" s="19"/>
    </row>
    <row r="84" spans="4:6" ht="15.75" customHeight="1" x14ac:dyDescent="0.15">
      <c r="D84" s="27" t="s">
        <v>6</v>
      </c>
      <c r="F84" s="21" t="s">
        <v>5</v>
      </c>
    </row>
    <row r="85" spans="4:6" ht="15.75" customHeight="1" x14ac:dyDescent="0.15"/>
    <row r="86" spans="4:6" ht="15.75" customHeight="1" x14ac:dyDescent="0.15">
      <c r="E86" s="19"/>
      <c r="F86" s="19"/>
    </row>
    <row r="87" spans="4:6" ht="15.75" customHeight="1" x14ac:dyDescent="0.15">
      <c r="D87" s="27" t="s">
        <v>6</v>
      </c>
      <c r="F87" s="21" t="s">
        <v>5</v>
      </c>
    </row>
    <row r="88" spans="4:6" ht="15.75" customHeight="1" x14ac:dyDescent="0.15"/>
    <row r="89" spans="4:6" ht="15.75" customHeight="1" x14ac:dyDescent="0.15">
      <c r="E89" s="19"/>
      <c r="F89" s="19"/>
    </row>
    <row r="90" spans="4:6" ht="15.75" customHeight="1" x14ac:dyDescent="0.15">
      <c r="D90" s="27" t="s">
        <v>6</v>
      </c>
      <c r="F90" s="21" t="s">
        <v>5</v>
      </c>
    </row>
    <row r="91" spans="4:6" ht="15.75" customHeight="1" x14ac:dyDescent="0.15"/>
    <row r="92" spans="4:6" ht="15.75" customHeight="1" x14ac:dyDescent="0.15">
      <c r="E92" s="19"/>
      <c r="F92" s="19"/>
    </row>
    <row r="93" spans="4:6" ht="15.75" customHeight="1" x14ac:dyDescent="0.15">
      <c r="D93" s="27" t="s">
        <v>6</v>
      </c>
      <c r="F93" s="21" t="s">
        <v>5</v>
      </c>
    </row>
    <row r="94" spans="4:6" ht="15.75" customHeight="1" x14ac:dyDescent="0.15"/>
    <row r="95" spans="4:6" ht="15.75" customHeight="1" x14ac:dyDescent="0.15">
      <c r="E95" s="19"/>
      <c r="F95" s="19"/>
    </row>
    <row r="96" spans="4:6" ht="15.75" customHeight="1" x14ac:dyDescent="0.15">
      <c r="D96" s="27" t="s">
        <v>6</v>
      </c>
      <c r="F96" s="21" t="s">
        <v>5</v>
      </c>
    </row>
    <row r="97" spans="4:6" ht="15.75" customHeight="1" x14ac:dyDescent="0.15"/>
    <row r="98" spans="4:6" ht="15.75" customHeight="1" x14ac:dyDescent="0.15">
      <c r="E98" s="19"/>
      <c r="F98" s="19"/>
    </row>
    <row r="99" spans="4:6" ht="15.75" customHeight="1" x14ac:dyDescent="0.15">
      <c r="D99" s="27" t="s">
        <v>6</v>
      </c>
      <c r="F99" s="21" t="s">
        <v>5</v>
      </c>
    </row>
    <row r="101" spans="4:6" ht="18.75" customHeight="1" x14ac:dyDescent="0.15">
      <c r="E101" s="19"/>
      <c r="F101" s="19"/>
    </row>
    <row r="102" spans="4:6" ht="18.75" customHeight="1" x14ac:dyDescent="0.15">
      <c r="D102" s="27" t="s">
        <v>6</v>
      </c>
      <c r="F102" s="21" t="s">
        <v>5</v>
      </c>
    </row>
    <row r="104" spans="4:6" ht="18.75" customHeight="1" x14ac:dyDescent="0.15">
      <c r="E104" s="19"/>
      <c r="F104" s="19"/>
    </row>
    <row r="105" spans="4:6" ht="18.75" customHeight="1" x14ac:dyDescent="0.15">
      <c r="D105" s="27" t="s">
        <v>6</v>
      </c>
      <c r="F105" s="21" t="s">
        <v>5</v>
      </c>
    </row>
    <row r="107" spans="4:6" ht="18.75" customHeight="1" x14ac:dyDescent="0.15">
      <c r="E107" s="19"/>
      <c r="F107" s="19"/>
    </row>
    <row r="108" spans="4:6" ht="18.75" customHeight="1" x14ac:dyDescent="0.15">
      <c r="D108" s="27" t="s">
        <v>6</v>
      </c>
      <c r="F108" s="21" t="s">
        <v>5</v>
      </c>
    </row>
    <row r="110" spans="4:6" ht="18.75" customHeight="1" x14ac:dyDescent="0.15">
      <c r="E110" s="19"/>
      <c r="F110" s="19"/>
    </row>
    <row r="111" spans="4:6" ht="18.75" customHeight="1" x14ac:dyDescent="0.15">
      <c r="D111" s="27" t="s">
        <v>6</v>
      </c>
      <c r="F111" s="21" t="s">
        <v>5</v>
      </c>
    </row>
    <row r="113" spans="4:6" ht="18.75" customHeight="1" x14ac:dyDescent="0.15">
      <c r="E113" s="19"/>
      <c r="F113" s="19"/>
    </row>
    <row r="114" spans="4:6" ht="18.75" customHeight="1" x14ac:dyDescent="0.15">
      <c r="D114" s="27" t="s">
        <v>6</v>
      </c>
      <c r="F114" s="21" t="s">
        <v>5</v>
      </c>
    </row>
    <row r="116" spans="4:6" ht="18.75" customHeight="1" x14ac:dyDescent="0.15">
      <c r="E116" s="19"/>
      <c r="F116" s="19"/>
    </row>
    <row r="117" spans="4:6" ht="18.75" customHeight="1" x14ac:dyDescent="0.15">
      <c r="D117" s="27" t="s">
        <v>6</v>
      </c>
      <c r="F117" s="21" t="s">
        <v>5</v>
      </c>
    </row>
    <row r="119" spans="4:6" ht="18.75" customHeight="1" x14ac:dyDescent="0.15">
      <c r="E119" s="19"/>
      <c r="F119" s="19"/>
    </row>
    <row r="120" spans="4:6" ht="18.75" customHeight="1" x14ac:dyDescent="0.15">
      <c r="D120" s="27" t="s">
        <v>6</v>
      </c>
      <c r="F120" s="21" t="s">
        <v>5</v>
      </c>
    </row>
    <row r="122" spans="4:6" ht="18.75" customHeight="1" x14ac:dyDescent="0.15">
      <c r="E122" s="19"/>
      <c r="F122" s="19"/>
    </row>
    <row r="123" spans="4:6" ht="18.75" customHeight="1" x14ac:dyDescent="0.15">
      <c r="D123" s="27" t="s">
        <v>6</v>
      </c>
      <c r="F123" s="21" t="s">
        <v>5</v>
      </c>
    </row>
    <row r="129" spans="2:16" s="21" customFormat="1" ht="18.75" customHeight="1" x14ac:dyDescent="0.15">
      <c r="B129" s="19"/>
      <c r="C129" s="20"/>
      <c r="D129" s="19"/>
      <c r="G129" s="22"/>
      <c r="H129" s="20"/>
      <c r="I129" s="23"/>
      <c r="J129" s="20"/>
      <c r="K129" s="25"/>
      <c r="L129" s="20"/>
      <c r="M129" s="20"/>
      <c r="N129" s="20"/>
      <c r="O129" s="22"/>
      <c r="P129" s="20"/>
    </row>
    <row r="130" spans="2:16" s="21" customFormat="1" ht="18.75" customHeight="1" x14ac:dyDescent="0.15">
      <c r="B130" s="19"/>
      <c r="C130" s="20"/>
      <c r="D130" s="19"/>
      <c r="G130" s="22"/>
      <c r="H130" s="20"/>
      <c r="I130" s="23"/>
      <c r="J130" s="20"/>
      <c r="K130" s="25"/>
      <c r="L130" s="20"/>
      <c r="M130" s="20"/>
      <c r="N130" s="20"/>
      <c r="O130" s="22"/>
      <c r="P130" s="20"/>
    </row>
  </sheetData>
  <mergeCells count="5">
    <mergeCell ref="D7:E7"/>
    <mergeCell ref="B2:G2"/>
    <mergeCell ref="C3:D3"/>
    <mergeCell ref="C4:D4"/>
    <mergeCell ref="C5:D5"/>
  </mergeCells>
  <phoneticPr fontId="1"/>
  <dataValidations count="2">
    <dataValidation type="list" allowBlank="1" showInputMessage="1" showErrorMessage="1" sqref="F111 F114 F19 F16 F25 F22 F13 F10 F123 F66 F63 F93 F72 F84 F81 F87 F78 F47:F48 F41:F42 F69 F53:F54 F75 F60 F57 F28 F90 F102 F99 F105 F96 F108 F120 F117 F51 F45 F39 F35:F36 F31:F32" xr:uid="{00000000-0002-0000-0100-000000000000}">
      <formula1>$K$1:$K$1</formula1>
    </dataValidation>
    <dataValidation type="list" allowBlank="1" showInputMessage="1" showErrorMessage="1" sqref="E9" xr:uid="{BA015994-A9FA-4F73-A008-A9B5E13AA1F7}">
      <formula1>$L$9:$L$11</formula1>
    </dataValidation>
  </dataValidations>
  <hyperlinks>
    <hyperlink ref="E5" r:id="rId1" xr:uid="{075135A4-18E5-4292-BD9F-9C9E73A2DC7F}"/>
  </hyperlinks>
  <pageMargins left="0.59055118110236227" right="0.19685039370078741" top="0.19685039370078741" bottom="0.19685039370078741" header="0.31496062992125984" footer="0.31496062992125984"/>
  <pageSetup paperSize="9" scale="92" orientation="portrait" horizontalDpi="4294967294" verticalDpi="0" r:id="rId2"/>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3EE2C-FECF-4AE0-92B7-1F4BE2FC1385}">
  <sheetPr>
    <pageSetUpPr fitToPage="1"/>
  </sheetPr>
  <dimension ref="A1:I61"/>
  <sheetViews>
    <sheetView view="pageBreakPreview" topLeftCell="A7" zoomScale="60" zoomScaleNormal="50" workbookViewId="0">
      <selection activeCell="B13" sqref="B13"/>
    </sheetView>
  </sheetViews>
  <sheetFormatPr defaultColWidth="30.5" defaultRowHeight="57" x14ac:dyDescent="0.15"/>
  <cols>
    <col min="1" max="1" width="10.375" style="43" bestFit="1" customWidth="1"/>
    <col min="2" max="2" width="77.625" style="44" bestFit="1" customWidth="1"/>
    <col min="3" max="3" width="10.375" style="44" bestFit="1" customWidth="1"/>
    <col min="4" max="9" width="19.375" style="44" bestFit="1" customWidth="1"/>
    <col min="10" max="256" width="30.5" style="44"/>
    <col min="257" max="257" width="10.375" style="44" bestFit="1" customWidth="1"/>
    <col min="258" max="258" width="77.625" style="44" bestFit="1" customWidth="1"/>
    <col min="259" max="259" width="10.375" style="44" bestFit="1" customWidth="1"/>
    <col min="260" max="265" width="19.375" style="44" bestFit="1" customWidth="1"/>
    <col min="266" max="512" width="30.5" style="44"/>
    <col min="513" max="513" width="10.375" style="44" bestFit="1" customWidth="1"/>
    <col min="514" max="514" width="77.625" style="44" bestFit="1" customWidth="1"/>
    <col min="515" max="515" width="10.375" style="44" bestFit="1" customWidth="1"/>
    <col min="516" max="521" width="19.375" style="44" bestFit="1" customWidth="1"/>
    <col min="522" max="768" width="30.5" style="44"/>
    <col min="769" max="769" width="10.375" style="44" bestFit="1" customWidth="1"/>
    <col min="770" max="770" width="77.625" style="44" bestFit="1" customWidth="1"/>
    <col min="771" max="771" width="10.375" style="44" bestFit="1" customWidth="1"/>
    <col min="772" max="777" width="19.375" style="44" bestFit="1" customWidth="1"/>
    <col min="778" max="1024" width="30.5" style="44"/>
    <col min="1025" max="1025" width="10.375" style="44" bestFit="1" customWidth="1"/>
    <col min="1026" max="1026" width="77.625" style="44" bestFit="1" customWidth="1"/>
    <col min="1027" max="1027" width="10.375" style="44" bestFit="1" customWidth="1"/>
    <col min="1028" max="1033" width="19.375" style="44" bestFit="1" customWidth="1"/>
    <col min="1034" max="1280" width="30.5" style="44"/>
    <col min="1281" max="1281" width="10.375" style="44" bestFit="1" customWidth="1"/>
    <col min="1282" max="1282" width="77.625" style="44" bestFit="1" customWidth="1"/>
    <col min="1283" max="1283" width="10.375" style="44" bestFit="1" customWidth="1"/>
    <col min="1284" max="1289" width="19.375" style="44" bestFit="1" customWidth="1"/>
    <col min="1290" max="1536" width="30.5" style="44"/>
    <col min="1537" max="1537" width="10.375" style="44" bestFit="1" customWidth="1"/>
    <col min="1538" max="1538" width="77.625" style="44" bestFit="1" customWidth="1"/>
    <col min="1539" max="1539" width="10.375" style="44" bestFit="1" customWidth="1"/>
    <col min="1540" max="1545" width="19.375" style="44" bestFit="1" customWidth="1"/>
    <col min="1546" max="1792" width="30.5" style="44"/>
    <col min="1793" max="1793" width="10.375" style="44" bestFit="1" customWidth="1"/>
    <col min="1794" max="1794" width="77.625" style="44" bestFit="1" customWidth="1"/>
    <col min="1795" max="1795" width="10.375" style="44" bestFit="1" customWidth="1"/>
    <col min="1796" max="1801" width="19.375" style="44" bestFit="1" customWidth="1"/>
    <col min="1802" max="2048" width="30.5" style="44"/>
    <col min="2049" max="2049" width="10.375" style="44" bestFit="1" customWidth="1"/>
    <col min="2050" max="2050" width="77.625" style="44" bestFit="1" customWidth="1"/>
    <col min="2051" max="2051" width="10.375" style="44" bestFit="1" customWidth="1"/>
    <col min="2052" max="2057" width="19.375" style="44" bestFit="1" customWidth="1"/>
    <col min="2058" max="2304" width="30.5" style="44"/>
    <col min="2305" max="2305" width="10.375" style="44" bestFit="1" customWidth="1"/>
    <col min="2306" max="2306" width="77.625" style="44" bestFit="1" customWidth="1"/>
    <col min="2307" max="2307" width="10.375" style="44" bestFit="1" customWidth="1"/>
    <col min="2308" max="2313" width="19.375" style="44" bestFit="1" customWidth="1"/>
    <col min="2314" max="2560" width="30.5" style="44"/>
    <col min="2561" max="2561" width="10.375" style="44" bestFit="1" customWidth="1"/>
    <col min="2562" max="2562" width="77.625" style="44" bestFit="1" customWidth="1"/>
    <col min="2563" max="2563" width="10.375" style="44" bestFit="1" customWidth="1"/>
    <col min="2564" max="2569" width="19.375" style="44" bestFit="1" customWidth="1"/>
    <col min="2570" max="2816" width="30.5" style="44"/>
    <col min="2817" max="2817" width="10.375" style="44" bestFit="1" customWidth="1"/>
    <col min="2818" max="2818" width="77.625" style="44" bestFit="1" customWidth="1"/>
    <col min="2819" max="2819" width="10.375" style="44" bestFit="1" customWidth="1"/>
    <col min="2820" max="2825" width="19.375" style="44" bestFit="1" customWidth="1"/>
    <col min="2826" max="3072" width="30.5" style="44"/>
    <col min="3073" max="3073" width="10.375" style="44" bestFit="1" customWidth="1"/>
    <col min="3074" max="3074" width="77.625" style="44" bestFit="1" customWidth="1"/>
    <col min="3075" max="3075" width="10.375" style="44" bestFit="1" customWidth="1"/>
    <col min="3076" max="3081" width="19.375" style="44" bestFit="1" customWidth="1"/>
    <col min="3082" max="3328" width="30.5" style="44"/>
    <col min="3329" max="3329" width="10.375" style="44" bestFit="1" customWidth="1"/>
    <col min="3330" max="3330" width="77.625" style="44" bestFit="1" customWidth="1"/>
    <col min="3331" max="3331" width="10.375" style="44" bestFit="1" customWidth="1"/>
    <col min="3332" max="3337" width="19.375" style="44" bestFit="1" customWidth="1"/>
    <col min="3338" max="3584" width="30.5" style="44"/>
    <col min="3585" max="3585" width="10.375" style="44" bestFit="1" customWidth="1"/>
    <col min="3586" max="3586" width="77.625" style="44" bestFit="1" customWidth="1"/>
    <col min="3587" max="3587" width="10.375" style="44" bestFit="1" customWidth="1"/>
    <col min="3588" max="3593" width="19.375" style="44" bestFit="1" customWidth="1"/>
    <col min="3594" max="3840" width="30.5" style="44"/>
    <col min="3841" max="3841" width="10.375" style="44" bestFit="1" customWidth="1"/>
    <col min="3842" max="3842" width="77.625" style="44" bestFit="1" customWidth="1"/>
    <col min="3843" max="3843" width="10.375" style="44" bestFit="1" customWidth="1"/>
    <col min="3844" max="3849" width="19.375" style="44" bestFit="1" customWidth="1"/>
    <col min="3850" max="4096" width="30.5" style="44"/>
    <col min="4097" max="4097" width="10.375" style="44" bestFit="1" customWidth="1"/>
    <col min="4098" max="4098" width="77.625" style="44" bestFit="1" customWidth="1"/>
    <col min="4099" max="4099" width="10.375" style="44" bestFit="1" customWidth="1"/>
    <col min="4100" max="4105" width="19.375" style="44" bestFit="1" customWidth="1"/>
    <col min="4106" max="4352" width="30.5" style="44"/>
    <col min="4353" max="4353" width="10.375" style="44" bestFit="1" customWidth="1"/>
    <col min="4354" max="4354" width="77.625" style="44" bestFit="1" customWidth="1"/>
    <col min="4355" max="4355" width="10.375" style="44" bestFit="1" customWidth="1"/>
    <col min="4356" max="4361" width="19.375" style="44" bestFit="1" customWidth="1"/>
    <col min="4362" max="4608" width="30.5" style="44"/>
    <col min="4609" max="4609" width="10.375" style="44" bestFit="1" customWidth="1"/>
    <col min="4610" max="4610" width="77.625" style="44" bestFit="1" customWidth="1"/>
    <col min="4611" max="4611" width="10.375" style="44" bestFit="1" customWidth="1"/>
    <col min="4612" max="4617" width="19.375" style="44" bestFit="1" customWidth="1"/>
    <col min="4618" max="4864" width="30.5" style="44"/>
    <col min="4865" max="4865" width="10.375" style="44" bestFit="1" customWidth="1"/>
    <col min="4866" max="4866" width="77.625" style="44" bestFit="1" customWidth="1"/>
    <col min="4867" max="4867" width="10.375" style="44" bestFit="1" customWidth="1"/>
    <col min="4868" max="4873" width="19.375" style="44" bestFit="1" customWidth="1"/>
    <col min="4874" max="5120" width="30.5" style="44"/>
    <col min="5121" max="5121" width="10.375" style="44" bestFit="1" customWidth="1"/>
    <col min="5122" max="5122" width="77.625" style="44" bestFit="1" customWidth="1"/>
    <col min="5123" max="5123" width="10.375" style="44" bestFit="1" customWidth="1"/>
    <col min="5124" max="5129" width="19.375" style="44" bestFit="1" customWidth="1"/>
    <col min="5130" max="5376" width="30.5" style="44"/>
    <col min="5377" max="5377" width="10.375" style="44" bestFit="1" customWidth="1"/>
    <col min="5378" max="5378" width="77.625" style="44" bestFit="1" customWidth="1"/>
    <col min="5379" max="5379" width="10.375" style="44" bestFit="1" customWidth="1"/>
    <col min="5380" max="5385" width="19.375" style="44" bestFit="1" customWidth="1"/>
    <col min="5386" max="5632" width="30.5" style="44"/>
    <col min="5633" max="5633" width="10.375" style="44" bestFit="1" customWidth="1"/>
    <col min="5634" max="5634" width="77.625" style="44" bestFit="1" customWidth="1"/>
    <col min="5635" max="5635" width="10.375" style="44" bestFit="1" customWidth="1"/>
    <col min="5636" max="5641" width="19.375" style="44" bestFit="1" customWidth="1"/>
    <col min="5642" max="5888" width="30.5" style="44"/>
    <col min="5889" max="5889" width="10.375" style="44" bestFit="1" customWidth="1"/>
    <col min="5890" max="5890" width="77.625" style="44" bestFit="1" customWidth="1"/>
    <col min="5891" max="5891" width="10.375" style="44" bestFit="1" customWidth="1"/>
    <col min="5892" max="5897" width="19.375" style="44" bestFit="1" customWidth="1"/>
    <col min="5898" max="6144" width="30.5" style="44"/>
    <col min="6145" max="6145" width="10.375" style="44" bestFit="1" customWidth="1"/>
    <col min="6146" max="6146" width="77.625" style="44" bestFit="1" customWidth="1"/>
    <col min="6147" max="6147" width="10.375" style="44" bestFit="1" customWidth="1"/>
    <col min="6148" max="6153" width="19.375" style="44" bestFit="1" customWidth="1"/>
    <col min="6154" max="6400" width="30.5" style="44"/>
    <col min="6401" max="6401" width="10.375" style="44" bestFit="1" customWidth="1"/>
    <col min="6402" max="6402" width="77.625" style="44" bestFit="1" customWidth="1"/>
    <col min="6403" max="6403" width="10.375" style="44" bestFit="1" customWidth="1"/>
    <col min="6404" max="6409" width="19.375" style="44" bestFit="1" customWidth="1"/>
    <col min="6410" max="6656" width="30.5" style="44"/>
    <col min="6657" max="6657" width="10.375" style="44" bestFit="1" customWidth="1"/>
    <col min="6658" max="6658" width="77.625" style="44" bestFit="1" customWidth="1"/>
    <col min="6659" max="6659" width="10.375" style="44" bestFit="1" customWidth="1"/>
    <col min="6660" max="6665" width="19.375" style="44" bestFit="1" customWidth="1"/>
    <col min="6666" max="6912" width="30.5" style="44"/>
    <col min="6913" max="6913" width="10.375" style="44" bestFit="1" customWidth="1"/>
    <col min="6914" max="6914" width="77.625" style="44" bestFit="1" customWidth="1"/>
    <col min="6915" max="6915" width="10.375" style="44" bestFit="1" customWidth="1"/>
    <col min="6916" max="6921" width="19.375" style="44" bestFit="1" customWidth="1"/>
    <col min="6922" max="7168" width="30.5" style="44"/>
    <col min="7169" max="7169" width="10.375" style="44" bestFit="1" customWidth="1"/>
    <col min="7170" max="7170" width="77.625" style="44" bestFit="1" customWidth="1"/>
    <col min="7171" max="7171" width="10.375" style="44" bestFit="1" customWidth="1"/>
    <col min="7172" max="7177" width="19.375" style="44" bestFit="1" customWidth="1"/>
    <col min="7178" max="7424" width="30.5" style="44"/>
    <col min="7425" max="7425" width="10.375" style="44" bestFit="1" customWidth="1"/>
    <col min="7426" max="7426" width="77.625" style="44" bestFit="1" customWidth="1"/>
    <col min="7427" max="7427" width="10.375" style="44" bestFit="1" customWidth="1"/>
    <col min="7428" max="7433" width="19.375" style="44" bestFit="1" customWidth="1"/>
    <col min="7434" max="7680" width="30.5" style="44"/>
    <col min="7681" max="7681" width="10.375" style="44" bestFit="1" customWidth="1"/>
    <col min="7682" max="7682" width="77.625" style="44" bestFit="1" customWidth="1"/>
    <col min="7683" max="7683" width="10.375" style="44" bestFit="1" customWidth="1"/>
    <col min="7684" max="7689" width="19.375" style="44" bestFit="1" customWidth="1"/>
    <col min="7690" max="7936" width="30.5" style="44"/>
    <col min="7937" max="7937" width="10.375" style="44" bestFit="1" customWidth="1"/>
    <col min="7938" max="7938" width="77.625" style="44" bestFit="1" customWidth="1"/>
    <col min="7939" max="7939" width="10.375" style="44" bestFit="1" customWidth="1"/>
    <col min="7940" max="7945" width="19.375" style="44" bestFit="1" customWidth="1"/>
    <col min="7946" max="8192" width="30.5" style="44"/>
    <col min="8193" max="8193" width="10.375" style="44" bestFit="1" customWidth="1"/>
    <col min="8194" max="8194" width="77.625" style="44" bestFit="1" customWidth="1"/>
    <col min="8195" max="8195" width="10.375" style="44" bestFit="1" customWidth="1"/>
    <col min="8196" max="8201" width="19.375" style="44" bestFit="1" customWidth="1"/>
    <col min="8202" max="8448" width="30.5" style="44"/>
    <col min="8449" max="8449" width="10.375" style="44" bestFit="1" customWidth="1"/>
    <col min="8450" max="8450" width="77.625" style="44" bestFit="1" customWidth="1"/>
    <col min="8451" max="8451" width="10.375" style="44" bestFit="1" customWidth="1"/>
    <col min="8452" max="8457" width="19.375" style="44" bestFit="1" customWidth="1"/>
    <col min="8458" max="8704" width="30.5" style="44"/>
    <col min="8705" max="8705" width="10.375" style="44" bestFit="1" customWidth="1"/>
    <col min="8706" max="8706" width="77.625" style="44" bestFit="1" customWidth="1"/>
    <col min="8707" max="8707" width="10.375" style="44" bestFit="1" customWidth="1"/>
    <col min="8708" max="8713" width="19.375" style="44" bestFit="1" customWidth="1"/>
    <col min="8714" max="8960" width="30.5" style="44"/>
    <col min="8961" max="8961" width="10.375" style="44" bestFit="1" customWidth="1"/>
    <col min="8962" max="8962" width="77.625" style="44" bestFit="1" customWidth="1"/>
    <col min="8963" max="8963" width="10.375" style="44" bestFit="1" customWidth="1"/>
    <col min="8964" max="8969" width="19.375" style="44" bestFit="1" customWidth="1"/>
    <col min="8970" max="9216" width="30.5" style="44"/>
    <col min="9217" max="9217" width="10.375" style="44" bestFit="1" customWidth="1"/>
    <col min="9218" max="9218" width="77.625" style="44" bestFit="1" customWidth="1"/>
    <col min="9219" max="9219" width="10.375" style="44" bestFit="1" customWidth="1"/>
    <col min="9220" max="9225" width="19.375" style="44" bestFit="1" customWidth="1"/>
    <col min="9226" max="9472" width="30.5" style="44"/>
    <col min="9473" max="9473" width="10.375" style="44" bestFit="1" customWidth="1"/>
    <col min="9474" max="9474" width="77.625" style="44" bestFit="1" customWidth="1"/>
    <col min="9475" max="9475" width="10.375" style="44" bestFit="1" customWidth="1"/>
    <col min="9476" max="9481" width="19.375" style="44" bestFit="1" customWidth="1"/>
    <col min="9482" max="9728" width="30.5" style="44"/>
    <col min="9729" max="9729" width="10.375" style="44" bestFit="1" customWidth="1"/>
    <col min="9730" max="9730" width="77.625" style="44" bestFit="1" customWidth="1"/>
    <col min="9731" max="9731" width="10.375" style="44" bestFit="1" customWidth="1"/>
    <col min="9732" max="9737" width="19.375" style="44" bestFit="1" customWidth="1"/>
    <col min="9738" max="9984" width="30.5" style="44"/>
    <col min="9985" max="9985" width="10.375" style="44" bestFit="1" customWidth="1"/>
    <col min="9986" max="9986" width="77.625" style="44" bestFit="1" customWidth="1"/>
    <col min="9987" max="9987" width="10.375" style="44" bestFit="1" customWidth="1"/>
    <col min="9988" max="9993" width="19.375" style="44" bestFit="1" customWidth="1"/>
    <col min="9994" max="10240" width="30.5" style="44"/>
    <col min="10241" max="10241" width="10.375" style="44" bestFit="1" customWidth="1"/>
    <col min="10242" max="10242" width="77.625" style="44" bestFit="1" customWidth="1"/>
    <col min="10243" max="10243" width="10.375" style="44" bestFit="1" customWidth="1"/>
    <col min="10244" max="10249" width="19.375" style="44" bestFit="1" customWidth="1"/>
    <col min="10250" max="10496" width="30.5" style="44"/>
    <col min="10497" max="10497" width="10.375" style="44" bestFit="1" customWidth="1"/>
    <col min="10498" max="10498" width="77.625" style="44" bestFit="1" customWidth="1"/>
    <col min="10499" max="10499" width="10.375" style="44" bestFit="1" customWidth="1"/>
    <col min="10500" max="10505" width="19.375" style="44" bestFit="1" customWidth="1"/>
    <col min="10506" max="10752" width="30.5" style="44"/>
    <col min="10753" max="10753" width="10.375" style="44" bestFit="1" customWidth="1"/>
    <col min="10754" max="10754" width="77.625" style="44" bestFit="1" customWidth="1"/>
    <col min="10755" max="10755" width="10.375" style="44" bestFit="1" customWidth="1"/>
    <col min="10756" max="10761" width="19.375" style="44" bestFit="1" customWidth="1"/>
    <col min="10762" max="11008" width="30.5" style="44"/>
    <col min="11009" max="11009" width="10.375" style="44" bestFit="1" customWidth="1"/>
    <col min="11010" max="11010" width="77.625" style="44" bestFit="1" customWidth="1"/>
    <col min="11011" max="11011" width="10.375" style="44" bestFit="1" customWidth="1"/>
    <col min="11012" max="11017" width="19.375" style="44" bestFit="1" customWidth="1"/>
    <col min="11018" max="11264" width="30.5" style="44"/>
    <col min="11265" max="11265" width="10.375" style="44" bestFit="1" customWidth="1"/>
    <col min="11266" max="11266" width="77.625" style="44" bestFit="1" customWidth="1"/>
    <col min="11267" max="11267" width="10.375" style="44" bestFit="1" customWidth="1"/>
    <col min="11268" max="11273" width="19.375" style="44" bestFit="1" customWidth="1"/>
    <col min="11274" max="11520" width="30.5" style="44"/>
    <col min="11521" max="11521" width="10.375" style="44" bestFit="1" customWidth="1"/>
    <col min="11522" max="11522" width="77.625" style="44" bestFit="1" customWidth="1"/>
    <col min="11523" max="11523" width="10.375" style="44" bestFit="1" customWidth="1"/>
    <col min="11524" max="11529" width="19.375" style="44" bestFit="1" customWidth="1"/>
    <col min="11530" max="11776" width="30.5" style="44"/>
    <col min="11777" max="11777" width="10.375" style="44" bestFit="1" customWidth="1"/>
    <col min="11778" max="11778" width="77.625" style="44" bestFit="1" customWidth="1"/>
    <col min="11779" max="11779" width="10.375" style="44" bestFit="1" customWidth="1"/>
    <col min="11780" max="11785" width="19.375" style="44" bestFit="1" customWidth="1"/>
    <col min="11786" max="12032" width="30.5" style="44"/>
    <col min="12033" max="12033" width="10.375" style="44" bestFit="1" customWidth="1"/>
    <col min="12034" max="12034" width="77.625" style="44" bestFit="1" customWidth="1"/>
    <col min="12035" max="12035" width="10.375" style="44" bestFit="1" customWidth="1"/>
    <col min="12036" max="12041" width="19.375" style="44" bestFit="1" customWidth="1"/>
    <col min="12042" max="12288" width="30.5" style="44"/>
    <col min="12289" max="12289" width="10.375" style="44" bestFit="1" customWidth="1"/>
    <col min="12290" max="12290" width="77.625" style="44" bestFit="1" customWidth="1"/>
    <col min="12291" max="12291" width="10.375" style="44" bestFit="1" customWidth="1"/>
    <col min="12292" max="12297" width="19.375" style="44" bestFit="1" customWidth="1"/>
    <col min="12298" max="12544" width="30.5" style="44"/>
    <col min="12545" max="12545" width="10.375" style="44" bestFit="1" customWidth="1"/>
    <col min="12546" max="12546" width="77.625" style="44" bestFit="1" customWidth="1"/>
    <col min="12547" max="12547" width="10.375" style="44" bestFit="1" customWidth="1"/>
    <col min="12548" max="12553" width="19.375" style="44" bestFit="1" customWidth="1"/>
    <col min="12554" max="12800" width="30.5" style="44"/>
    <col min="12801" max="12801" width="10.375" style="44" bestFit="1" customWidth="1"/>
    <col min="12802" max="12802" width="77.625" style="44" bestFit="1" customWidth="1"/>
    <col min="12803" max="12803" width="10.375" style="44" bestFit="1" customWidth="1"/>
    <col min="12804" max="12809" width="19.375" style="44" bestFit="1" customWidth="1"/>
    <col min="12810" max="13056" width="30.5" style="44"/>
    <col min="13057" max="13057" width="10.375" style="44" bestFit="1" customWidth="1"/>
    <col min="13058" max="13058" width="77.625" style="44" bestFit="1" customWidth="1"/>
    <col min="13059" max="13059" width="10.375" style="44" bestFit="1" customWidth="1"/>
    <col min="13060" max="13065" width="19.375" style="44" bestFit="1" customWidth="1"/>
    <col min="13066" max="13312" width="30.5" style="44"/>
    <col min="13313" max="13313" width="10.375" style="44" bestFit="1" customWidth="1"/>
    <col min="13314" max="13314" width="77.625" style="44" bestFit="1" customWidth="1"/>
    <col min="13315" max="13315" width="10.375" style="44" bestFit="1" customWidth="1"/>
    <col min="13316" max="13321" width="19.375" style="44" bestFit="1" customWidth="1"/>
    <col min="13322" max="13568" width="30.5" style="44"/>
    <col min="13569" max="13569" width="10.375" style="44" bestFit="1" customWidth="1"/>
    <col min="13570" max="13570" width="77.625" style="44" bestFit="1" customWidth="1"/>
    <col min="13571" max="13571" width="10.375" style="44" bestFit="1" customWidth="1"/>
    <col min="13572" max="13577" width="19.375" style="44" bestFit="1" customWidth="1"/>
    <col min="13578" max="13824" width="30.5" style="44"/>
    <col min="13825" max="13825" width="10.375" style="44" bestFit="1" customWidth="1"/>
    <col min="13826" max="13826" width="77.625" style="44" bestFit="1" customWidth="1"/>
    <col min="13827" max="13827" width="10.375" style="44" bestFit="1" customWidth="1"/>
    <col min="13828" max="13833" width="19.375" style="44" bestFit="1" customWidth="1"/>
    <col min="13834" max="14080" width="30.5" style="44"/>
    <col min="14081" max="14081" width="10.375" style="44" bestFit="1" customWidth="1"/>
    <col min="14082" max="14082" width="77.625" style="44" bestFit="1" customWidth="1"/>
    <col min="14083" max="14083" width="10.375" style="44" bestFit="1" customWidth="1"/>
    <col min="14084" max="14089" width="19.375" style="44" bestFit="1" customWidth="1"/>
    <col min="14090" max="14336" width="30.5" style="44"/>
    <col min="14337" max="14337" width="10.375" style="44" bestFit="1" customWidth="1"/>
    <col min="14338" max="14338" width="77.625" style="44" bestFit="1" customWidth="1"/>
    <col min="14339" max="14339" width="10.375" style="44" bestFit="1" customWidth="1"/>
    <col min="14340" max="14345" width="19.375" style="44" bestFit="1" customWidth="1"/>
    <col min="14346" max="14592" width="30.5" style="44"/>
    <col min="14593" max="14593" width="10.375" style="44" bestFit="1" customWidth="1"/>
    <col min="14594" max="14594" width="77.625" style="44" bestFit="1" customWidth="1"/>
    <col min="14595" max="14595" width="10.375" style="44" bestFit="1" customWidth="1"/>
    <col min="14596" max="14601" width="19.375" style="44" bestFit="1" customWidth="1"/>
    <col min="14602" max="14848" width="30.5" style="44"/>
    <col min="14849" max="14849" width="10.375" style="44" bestFit="1" customWidth="1"/>
    <col min="14850" max="14850" width="77.625" style="44" bestFit="1" customWidth="1"/>
    <col min="14851" max="14851" width="10.375" style="44" bestFit="1" customWidth="1"/>
    <col min="14852" max="14857" width="19.375" style="44" bestFit="1" customWidth="1"/>
    <col min="14858" max="15104" width="30.5" style="44"/>
    <col min="15105" max="15105" width="10.375" style="44" bestFit="1" customWidth="1"/>
    <col min="15106" max="15106" width="77.625" style="44" bestFit="1" customWidth="1"/>
    <col min="15107" max="15107" width="10.375" style="44" bestFit="1" customWidth="1"/>
    <col min="15108" max="15113" width="19.375" style="44" bestFit="1" customWidth="1"/>
    <col min="15114" max="15360" width="30.5" style="44"/>
    <col min="15361" max="15361" width="10.375" style="44" bestFit="1" customWidth="1"/>
    <col min="15362" max="15362" width="77.625" style="44" bestFit="1" customWidth="1"/>
    <col min="15363" max="15363" width="10.375" style="44" bestFit="1" customWidth="1"/>
    <col min="15364" max="15369" width="19.375" style="44" bestFit="1" customWidth="1"/>
    <col min="15370" max="15616" width="30.5" style="44"/>
    <col min="15617" max="15617" width="10.375" style="44" bestFit="1" customWidth="1"/>
    <col min="15618" max="15618" width="77.625" style="44" bestFit="1" customWidth="1"/>
    <col min="15619" max="15619" width="10.375" style="44" bestFit="1" customWidth="1"/>
    <col min="15620" max="15625" width="19.375" style="44" bestFit="1" customWidth="1"/>
    <col min="15626" max="15872" width="30.5" style="44"/>
    <col min="15873" max="15873" width="10.375" style="44" bestFit="1" customWidth="1"/>
    <col min="15874" max="15874" width="77.625" style="44" bestFit="1" customWidth="1"/>
    <col min="15875" max="15875" width="10.375" style="44" bestFit="1" customWidth="1"/>
    <col min="15876" max="15881" width="19.375" style="44" bestFit="1" customWidth="1"/>
    <col min="15882" max="16128" width="30.5" style="44"/>
    <col min="16129" max="16129" width="10.375" style="44" bestFit="1" customWidth="1"/>
    <col min="16130" max="16130" width="77.625" style="44" bestFit="1" customWidth="1"/>
    <col min="16131" max="16131" width="10.375" style="44" bestFit="1" customWidth="1"/>
    <col min="16132" max="16137" width="19.375" style="44" bestFit="1" customWidth="1"/>
    <col min="16138" max="16384" width="30.5" style="44"/>
  </cols>
  <sheetData>
    <row r="1" spans="1:9" s="42" customFormat="1" ht="42" customHeight="1" x14ac:dyDescent="0.15">
      <c r="A1" s="41" t="s">
        <v>37</v>
      </c>
      <c r="B1" s="42" t="s">
        <v>38</v>
      </c>
      <c r="C1" s="42" t="s">
        <v>39</v>
      </c>
      <c r="D1" s="42" t="s">
        <v>40</v>
      </c>
      <c r="E1" s="42" t="s">
        <v>40</v>
      </c>
      <c r="F1" s="42" t="s">
        <v>40</v>
      </c>
      <c r="G1" s="42" t="s">
        <v>40</v>
      </c>
      <c r="H1" s="42" t="s">
        <v>40</v>
      </c>
      <c r="I1" s="42" t="s">
        <v>40</v>
      </c>
    </row>
    <row r="2" spans="1:9" ht="42" customHeight="1" x14ac:dyDescent="0.15">
      <c r="B2" s="113" t="s">
        <v>41</v>
      </c>
      <c r="C2" s="113"/>
      <c r="D2" s="113"/>
      <c r="E2" s="113"/>
      <c r="F2" s="113"/>
      <c r="G2" s="113"/>
      <c r="H2" s="113"/>
    </row>
    <row r="3" spans="1:9" ht="42" customHeight="1" x14ac:dyDescent="0.15">
      <c r="B3" s="121" t="str">
        <f>数量!B2</f>
        <v>令和7年度　村道3105号線　1工区　八方　村道舗装修繕工事</v>
      </c>
      <c r="C3" s="121"/>
      <c r="D3" s="121"/>
      <c r="E3" s="121"/>
      <c r="F3" s="121" t="s">
        <v>111</v>
      </c>
      <c r="G3" s="121"/>
      <c r="H3" s="121"/>
    </row>
    <row r="4" spans="1:9" ht="42" customHeight="1" x14ac:dyDescent="0.15">
      <c r="B4" s="122"/>
      <c r="C4" s="122"/>
      <c r="D4" s="122"/>
      <c r="E4" s="122"/>
      <c r="F4" s="121"/>
      <c r="G4" s="121"/>
      <c r="H4" s="121"/>
    </row>
    <row r="5" spans="1:9" s="47" customFormat="1" ht="42" customHeight="1" x14ac:dyDescent="0.15">
      <c r="A5" s="45"/>
      <c r="B5" s="46" t="s">
        <v>42</v>
      </c>
      <c r="C5" s="114" t="s">
        <v>43</v>
      </c>
      <c r="D5" s="115"/>
      <c r="E5" s="115"/>
      <c r="F5" s="116"/>
    </row>
    <row r="6" spans="1:9" s="47" customFormat="1" ht="42" customHeight="1" x14ac:dyDescent="0.15">
      <c r="A6" s="45"/>
    </row>
    <row r="7" spans="1:9" s="47" customFormat="1" ht="42" customHeight="1" x14ac:dyDescent="0.15">
      <c r="A7" s="45"/>
      <c r="B7" s="48"/>
      <c r="C7" s="48"/>
      <c r="D7" s="48" t="s">
        <v>44</v>
      </c>
      <c r="E7" s="48" t="s">
        <v>44</v>
      </c>
      <c r="F7" s="48" t="s">
        <v>45</v>
      </c>
      <c r="G7" s="48" t="s">
        <v>44</v>
      </c>
    </row>
    <row r="8" spans="1:9" s="47" customFormat="1" ht="42" customHeight="1" x14ac:dyDescent="0.15">
      <c r="A8" s="45"/>
      <c r="B8" s="49" t="s">
        <v>46</v>
      </c>
      <c r="C8" s="105" t="s">
        <v>47</v>
      </c>
      <c r="D8" s="50" t="s">
        <v>48</v>
      </c>
      <c r="E8" s="49" t="s">
        <v>49</v>
      </c>
      <c r="F8" s="49" t="s">
        <v>50</v>
      </c>
      <c r="G8" s="50" t="s">
        <v>51</v>
      </c>
      <c r="H8" s="49" t="s">
        <v>52</v>
      </c>
    </row>
    <row r="9" spans="1:9" s="47" customFormat="1" ht="42" customHeight="1" x14ac:dyDescent="0.15">
      <c r="A9" s="45"/>
      <c r="B9" s="106" t="s">
        <v>53</v>
      </c>
      <c r="C9" s="106"/>
      <c r="D9" s="51" t="s">
        <v>54</v>
      </c>
      <c r="E9" s="52" t="s">
        <v>55</v>
      </c>
      <c r="F9" s="52"/>
      <c r="G9" s="51" t="s">
        <v>54</v>
      </c>
      <c r="H9" s="52"/>
    </row>
    <row r="10" spans="1:9" s="47" customFormat="1" ht="42" customHeight="1" x14ac:dyDescent="0.15">
      <c r="A10" s="45"/>
      <c r="B10" s="107"/>
      <c r="C10" s="107"/>
      <c r="D10" s="53" t="s">
        <v>56</v>
      </c>
      <c r="E10" s="53" t="s">
        <v>57</v>
      </c>
      <c r="F10" s="53" t="s">
        <v>58</v>
      </c>
      <c r="G10" s="53" t="s">
        <v>59</v>
      </c>
      <c r="H10" s="53"/>
    </row>
    <row r="11" spans="1:9" s="47" customFormat="1" ht="42" customHeight="1" x14ac:dyDescent="0.15">
      <c r="A11" s="45"/>
      <c r="B11" s="54" t="s">
        <v>60</v>
      </c>
      <c r="C11" s="46" t="s">
        <v>44</v>
      </c>
      <c r="D11" s="55">
        <f>基本事項!D11</f>
        <v>0</v>
      </c>
      <c r="E11" s="56">
        <f t="shared" ref="E11:E20" si="0">LOOKUP(B11,B$41:B$58,D$41:D$58)</f>
        <v>3000</v>
      </c>
      <c r="F11" s="57">
        <f>IF(E11=0,"",ROUND(D11/E11,5))</f>
        <v>0</v>
      </c>
      <c r="G11" s="58">
        <f>IF(I11&lt;100,ROUND(I11,0),ROUND(I11,-1))</f>
        <v>0</v>
      </c>
      <c r="H11" s="59" t="str">
        <f>IF(D11=0,"",IF(F$21&gt;=1,"標準計上","　D'計上"))</f>
        <v/>
      </c>
      <c r="I11" s="60">
        <f t="shared" ref="I11:I20" si="1">ROUND(D11*$I$22,0)</f>
        <v>0</v>
      </c>
    </row>
    <row r="12" spans="1:9" s="47" customFormat="1" ht="42" customHeight="1" x14ac:dyDescent="0.15">
      <c r="A12" s="45"/>
      <c r="B12" s="54" t="s">
        <v>61</v>
      </c>
      <c r="C12" s="46" t="s">
        <v>44</v>
      </c>
      <c r="D12" s="55">
        <f>基本事項!D13</f>
        <v>0</v>
      </c>
      <c r="E12" s="56">
        <f t="shared" si="0"/>
        <v>2500</v>
      </c>
      <c r="F12" s="57">
        <f t="shared" ref="F12:F20" si="2">IF(E12=0,"",ROUND(D12/E12,5))</f>
        <v>0</v>
      </c>
      <c r="G12" s="58">
        <f t="shared" ref="G12:G20" si="3">IF(I12&lt;100,ROUND(I12,0),ROUND(I12,-1))</f>
        <v>0</v>
      </c>
      <c r="H12" s="59" t="str">
        <f t="shared" ref="H12:H20" si="4">IF(D12=0,"",IF(F$21&gt;=1,"標準計上","　D'計上"))</f>
        <v/>
      </c>
      <c r="I12" s="60">
        <f t="shared" si="1"/>
        <v>0</v>
      </c>
    </row>
    <row r="13" spans="1:9" s="47" customFormat="1" ht="42" customHeight="1" x14ac:dyDescent="0.15">
      <c r="A13" s="45"/>
      <c r="B13" s="54" t="s">
        <v>62</v>
      </c>
      <c r="C13" s="46" t="s">
        <v>44</v>
      </c>
      <c r="D13" s="55"/>
      <c r="E13" s="56">
        <f>LOOKUP(B13,B$41:B$58,D$41:D$58)</f>
        <v>0</v>
      </c>
      <c r="F13" s="57" t="str">
        <f t="shared" si="2"/>
        <v/>
      </c>
      <c r="G13" s="54">
        <f t="shared" si="3"/>
        <v>0</v>
      </c>
      <c r="H13" s="59" t="str">
        <f t="shared" si="4"/>
        <v/>
      </c>
      <c r="I13" s="60">
        <f t="shared" si="1"/>
        <v>0</v>
      </c>
    </row>
    <row r="14" spans="1:9" s="47" customFormat="1" ht="42" customHeight="1" x14ac:dyDescent="0.15">
      <c r="A14" s="45"/>
      <c r="B14" s="54" t="s">
        <v>62</v>
      </c>
      <c r="C14" s="46" t="s">
        <v>44</v>
      </c>
      <c r="D14" s="61"/>
      <c r="E14" s="56">
        <f t="shared" si="0"/>
        <v>0</v>
      </c>
      <c r="F14" s="57" t="str">
        <f t="shared" si="2"/>
        <v/>
      </c>
      <c r="G14" s="54">
        <f t="shared" si="3"/>
        <v>0</v>
      </c>
      <c r="H14" s="59" t="str">
        <f t="shared" si="4"/>
        <v/>
      </c>
      <c r="I14" s="60">
        <f t="shared" si="1"/>
        <v>0</v>
      </c>
    </row>
    <row r="15" spans="1:9" s="47" customFormat="1" ht="42" customHeight="1" x14ac:dyDescent="0.15">
      <c r="A15" s="45"/>
      <c r="B15" s="54" t="s">
        <v>62</v>
      </c>
      <c r="C15" s="46" t="s">
        <v>44</v>
      </c>
      <c r="D15" s="61"/>
      <c r="E15" s="56">
        <f t="shared" si="0"/>
        <v>0</v>
      </c>
      <c r="F15" s="57" t="str">
        <f t="shared" si="2"/>
        <v/>
      </c>
      <c r="G15" s="54">
        <f t="shared" si="3"/>
        <v>0</v>
      </c>
      <c r="H15" s="59" t="str">
        <f t="shared" si="4"/>
        <v/>
      </c>
      <c r="I15" s="60">
        <f t="shared" si="1"/>
        <v>0</v>
      </c>
    </row>
    <row r="16" spans="1:9" s="47" customFormat="1" ht="42" customHeight="1" x14ac:dyDescent="0.15">
      <c r="A16" s="45"/>
      <c r="B16" s="54" t="s">
        <v>62</v>
      </c>
      <c r="C16" s="46" t="s">
        <v>44</v>
      </c>
      <c r="D16" s="61"/>
      <c r="E16" s="56">
        <f t="shared" si="0"/>
        <v>0</v>
      </c>
      <c r="F16" s="57" t="str">
        <f t="shared" si="2"/>
        <v/>
      </c>
      <c r="G16" s="54">
        <f t="shared" si="3"/>
        <v>0</v>
      </c>
      <c r="H16" s="59" t="str">
        <f t="shared" si="4"/>
        <v/>
      </c>
      <c r="I16" s="60">
        <f t="shared" si="1"/>
        <v>0</v>
      </c>
    </row>
    <row r="17" spans="1:9" s="47" customFormat="1" ht="42" customHeight="1" x14ac:dyDescent="0.15">
      <c r="A17" s="45"/>
      <c r="B17" s="54" t="s">
        <v>62</v>
      </c>
      <c r="C17" s="46" t="s">
        <v>44</v>
      </c>
      <c r="D17" s="61"/>
      <c r="E17" s="56">
        <f t="shared" si="0"/>
        <v>0</v>
      </c>
      <c r="F17" s="57" t="str">
        <f t="shared" si="2"/>
        <v/>
      </c>
      <c r="G17" s="54">
        <f t="shared" si="3"/>
        <v>0</v>
      </c>
      <c r="H17" s="59" t="str">
        <f t="shared" si="4"/>
        <v/>
      </c>
      <c r="I17" s="60">
        <f t="shared" si="1"/>
        <v>0</v>
      </c>
    </row>
    <row r="18" spans="1:9" s="47" customFormat="1" ht="42" customHeight="1" x14ac:dyDescent="0.15">
      <c r="A18" s="45"/>
      <c r="B18" s="54" t="s">
        <v>62</v>
      </c>
      <c r="C18" s="46" t="s">
        <v>44</v>
      </c>
      <c r="D18" s="61"/>
      <c r="E18" s="56">
        <f t="shared" si="0"/>
        <v>0</v>
      </c>
      <c r="F18" s="57" t="str">
        <f t="shared" si="2"/>
        <v/>
      </c>
      <c r="G18" s="54">
        <f t="shared" si="3"/>
        <v>0</v>
      </c>
      <c r="H18" s="59" t="str">
        <f t="shared" si="4"/>
        <v/>
      </c>
      <c r="I18" s="60">
        <f t="shared" si="1"/>
        <v>0</v>
      </c>
    </row>
    <row r="19" spans="1:9" s="47" customFormat="1" ht="42" customHeight="1" x14ac:dyDescent="0.15">
      <c r="A19" s="45"/>
      <c r="B19" s="54" t="s">
        <v>62</v>
      </c>
      <c r="C19" s="46" t="s">
        <v>44</v>
      </c>
      <c r="D19" s="61"/>
      <c r="E19" s="56">
        <f t="shared" si="0"/>
        <v>0</v>
      </c>
      <c r="F19" s="57" t="str">
        <f t="shared" si="2"/>
        <v/>
      </c>
      <c r="G19" s="54">
        <f t="shared" si="3"/>
        <v>0</v>
      </c>
      <c r="H19" s="59" t="str">
        <f t="shared" si="4"/>
        <v/>
      </c>
      <c r="I19" s="60">
        <f t="shared" si="1"/>
        <v>0</v>
      </c>
    </row>
    <row r="20" spans="1:9" s="47" customFormat="1" ht="42" customHeight="1" x14ac:dyDescent="0.15">
      <c r="A20" s="45"/>
      <c r="B20" s="54" t="s">
        <v>62</v>
      </c>
      <c r="C20" s="46" t="s">
        <v>44</v>
      </c>
      <c r="D20" s="61"/>
      <c r="E20" s="56">
        <f t="shared" si="0"/>
        <v>0</v>
      </c>
      <c r="F20" s="57" t="str">
        <f t="shared" si="2"/>
        <v/>
      </c>
      <c r="G20" s="54">
        <f t="shared" si="3"/>
        <v>0</v>
      </c>
      <c r="H20" s="59" t="str">
        <f t="shared" si="4"/>
        <v/>
      </c>
      <c r="I20" s="60">
        <f t="shared" si="1"/>
        <v>0</v>
      </c>
    </row>
    <row r="21" spans="1:9" s="47" customFormat="1" ht="42" customHeight="1" thickBot="1" x14ac:dyDescent="0.2">
      <c r="A21" s="45"/>
      <c r="B21" s="54" t="s">
        <v>63</v>
      </c>
      <c r="C21" s="46" t="s">
        <v>44</v>
      </c>
      <c r="D21" s="62">
        <f>SUM(D11:D20)</f>
        <v>0</v>
      </c>
      <c r="E21" s="49" t="s">
        <v>64</v>
      </c>
      <c r="F21" s="63">
        <f>SUM(F11:F20)</f>
        <v>0</v>
      </c>
      <c r="G21" s="62">
        <f>SUM(G11:G20)</f>
        <v>0</v>
      </c>
      <c r="H21" s="64"/>
      <c r="I21" s="47">
        <v>1</v>
      </c>
    </row>
    <row r="22" spans="1:9" s="47" customFormat="1" ht="42" customHeight="1" thickBot="1" x14ac:dyDescent="0.2">
      <c r="A22" s="45"/>
      <c r="B22" s="108" t="s">
        <v>65</v>
      </c>
      <c r="C22" s="117"/>
      <c r="D22" s="65" t="s">
        <v>66</v>
      </c>
      <c r="E22" s="66">
        <f>IF(F21&lt;=0.5,0.5,IF(F21&lt;=1,1,F21))</f>
        <v>0.5</v>
      </c>
      <c r="F22" s="118" t="str">
        <f>IF(F21=0,"","α＝"&amp;E22&amp;"／"&amp;F21&amp;"＝"&amp;I22)</f>
        <v/>
      </c>
      <c r="G22" s="119"/>
      <c r="H22" s="120"/>
      <c r="I22" s="67">
        <f>IF(F21=0,0,ROUND(E22/F21,2))</f>
        <v>0</v>
      </c>
    </row>
    <row r="23" spans="1:9" s="47" customFormat="1" ht="42" customHeight="1" x14ac:dyDescent="0.15">
      <c r="A23" s="45"/>
      <c r="B23" s="68"/>
      <c r="C23" s="68"/>
    </row>
    <row r="24" spans="1:9" s="47" customFormat="1" ht="42" customHeight="1" x14ac:dyDescent="0.15">
      <c r="A24" s="45"/>
      <c r="B24" s="69"/>
    </row>
    <row r="25" spans="1:9" s="47" customFormat="1" ht="42" customHeight="1" x14ac:dyDescent="0.15">
      <c r="A25" s="45"/>
      <c r="B25" s="49" t="s">
        <v>67</v>
      </c>
      <c r="C25" s="105" t="s">
        <v>47</v>
      </c>
      <c r="D25" s="49" t="s">
        <v>48</v>
      </c>
      <c r="E25" s="49" t="s">
        <v>49</v>
      </c>
      <c r="F25" s="49" t="s">
        <v>50</v>
      </c>
      <c r="G25" s="49" t="s">
        <v>51</v>
      </c>
      <c r="H25" s="49" t="s">
        <v>52</v>
      </c>
    </row>
    <row r="26" spans="1:9" s="47" customFormat="1" ht="42" customHeight="1" x14ac:dyDescent="0.15">
      <c r="A26" s="45"/>
      <c r="B26" s="106" t="s">
        <v>53</v>
      </c>
      <c r="C26" s="106"/>
      <c r="D26" s="52" t="s">
        <v>54</v>
      </c>
      <c r="E26" s="52" t="s">
        <v>55</v>
      </c>
      <c r="F26" s="52"/>
      <c r="G26" s="52" t="s">
        <v>54</v>
      </c>
      <c r="H26" s="52"/>
    </row>
    <row r="27" spans="1:9" s="47" customFormat="1" ht="42" customHeight="1" x14ac:dyDescent="0.15">
      <c r="A27" s="45"/>
      <c r="B27" s="107"/>
      <c r="C27" s="107"/>
      <c r="D27" s="53" t="s">
        <v>56</v>
      </c>
      <c r="E27" s="53" t="s">
        <v>57</v>
      </c>
      <c r="F27" s="53" t="s">
        <v>58</v>
      </c>
      <c r="G27" s="53" t="s">
        <v>59</v>
      </c>
      <c r="H27" s="53"/>
    </row>
    <row r="28" spans="1:9" s="47" customFormat="1" ht="42" customHeight="1" x14ac:dyDescent="0.15">
      <c r="A28" s="45"/>
      <c r="B28" s="54" t="s">
        <v>68</v>
      </c>
      <c r="C28" s="46" t="s">
        <v>44</v>
      </c>
      <c r="D28" s="61"/>
      <c r="E28" s="56">
        <f>LOOKUP(B28,B$59:B$61,D$59:D$61)</f>
        <v>0</v>
      </c>
      <c r="F28" s="57" t="str">
        <f>IF(E28=0,"",ROUND(D28/E28,5))</f>
        <v/>
      </c>
      <c r="G28" s="54">
        <f>IF(I28&lt;100,ROUND(I28,0),ROUND(I28,-1))</f>
        <v>0</v>
      </c>
      <c r="H28" s="59" t="str">
        <f>IF(D28=0,"",IF(F$30&gt;=1,"標準計上","　D'計上"))</f>
        <v/>
      </c>
      <c r="I28" s="60">
        <f>ROUND(D28*$I$31,0)</f>
        <v>0</v>
      </c>
    </row>
    <row r="29" spans="1:9" s="47" customFormat="1" ht="42" customHeight="1" x14ac:dyDescent="0.15">
      <c r="A29" s="45"/>
      <c r="B29" s="54" t="s">
        <v>68</v>
      </c>
      <c r="C29" s="46" t="s">
        <v>44</v>
      </c>
      <c r="D29" s="61"/>
      <c r="E29" s="56">
        <f>LOOKUP(B29,B$59:B$61,D$59:D$61)</f>
        <v>0</v>
      </c>
      <c r="F29" s="57" t="str">
        <f>IF(E29=0,"",ROUND(D29/E29,5))</f>
        <v/>
      </c>
      <c r="G29" s="54">
        <f>IF(I29&lt;100,ROUND(I29,0),ROUND(I29,-1))</f>
        <v>0</v>
      </c>
      <c r="H29" s="59" t="str">
        <f>IF(D29=0,"",IF(F$30&gt;=1,"標準計上","　D'計上"))</f>
        <v/>
      </c>
      <c r="I29" s="60">
        <f>ROUND(D29*$I$31,0)</f>
        <v>0</v>
      </c>
    </row>
    <row r="30" spans="1:9" s="47" customFormat="1" ht="42" customHeight="1" x14ac:dyDescent="0.15">
      <c r="A30" s="45"/>
      <c r="B30" s="54" t="s">
        <v>63</v>
      </c>
      <c r="C30" s="46" t="s">
        <v>44</v>
      </c>
      <c r="D30" s="56">
        <f>SUM(D28:D29)</f>
        <v>0</v>
      </c>
      <c r="E30" s="46" t="s">
        <v>64</v>
      </c>
      <c r="F30" s="57">
        <f>SUM(F28:F29)</f>
        <v>0</v>
      </c>
      <c r="G30" s="70">
        <f>SUM(G28:G29)</f>
        <v>0</v>
      </c>
      <c r="H30" s="59"/>
    </row>
    <row r="31" spans="1:9" s="47" customFormat="1" ht="42" customHeight="1" x14ac:dyDescent="0.15">
      <c r="A31" s="45"/>
      <c r="B31" s="108" t="s">
        <v>65</v>
      </c>
      <c r="C31" s="109"/>
      <c r="D31" s="46" t="s">
        <v>66</v>
      </c>
      <c r="E31" s="57">
        <f>IF(F30&lt;=0.5,0.5,IF(F30&lt;=1,1,F30))</f>
        <v>0.5</v>
      </c>
      <c r="F31" s="110" t="str">
        <f>IF(F30=0,"","α＝"&amp;E31&amp;"／"&amp;F30&amp;"＝"&amp;I31)</f>
        <v/>
      </c>
      <c r="G31" s="111"/>
      <c r="H31" s="112"/>
      <c r="I31" s="67">
        <f>IF(F30=0,0,ROUND(E31/F30,2))</f>
        <v>0</v>
      </c>
    </row>
    <row r="32" spans="1:9" s="47" customFormat="1" ht="42" customHeight="1" x14ac:dyDescent="0.15">
      <c r="A32" s="45"/>
      <c r="C32" s="48"/>
      <c r="H32" s="71"/>
    </row>
    <row r="33" spans="1:9" s="47" customFormat="1" ht="42" customHeight="1" x14ac:dyDescent="0.15">
      <c r="A33" s="45"/>
      <c r="C33" s="48"/>
      <c r="D33" s="72"/>
      <c r="E33" s="73"/>
      <c r="F33" s="71"/>
      <c r="G33" s="74"/>
      <c r="H33" s="71"/>
    </row>
    <row r="34" spans="1:9" s="47" customFormat="1" ht="42" customHeight="1" x14ac:dyDescent="0.15">
      <c r="A34" s="45"/>
      <c r="C34" s="48"/>
      <c r="D34" s="72"/>
      <c r="E34" s="73"/>
      <c r="F34" s="71"/>
      <c r="G34" s="74"/>
      <c r="H34" s="71"/>
    </row>
    <row r="35" spans="1:9" s="47" customFormat="1" ht="42" customHeight="1" x14ac:dyDescent="0.15">
      <c r="A35" s="45"/>
      <c r="C35" s="48"/>
      <c r="D35" s="72"/>
      <c r="E35" s="73"/>
      <c r="F35" s="71"/>
      <c r="G35" s="74"/>
      <c r="H35" s="71"/>
    </row>
    <row r="36" spans="1:9" s="47" customFormat="1" ht="42" customHeight="1" x14ac:dyDescent="0.15">
      <c r="A36" s="45"/>
      <c r="I36" s="75"/>
    </row>
    <row r="37" spans="1:9" s="47" customFormat="1" ht="42" customHeight="1" x14ac:dyDescent="0.15">
      <c r="A37" s="45"/>
    </row>
    <row r="38" spans="1:9" s="47" customFormat="1" ht="42" customHeight="1" x14ac:dyDescent="0.15">
      <c r="A38" s="45"/>
    </row>
    <row r="39" spans="1:9" s="47" customFormat="1" ht="42" customHeight="1" x14ac:dyDescent="0.15">
      <c r="A39" s="45"/>
    </row>
    <row r="40" spans="1:9" s="47" customFormat="1" ht="42" customHeight="1" x14ac:dyDescent="0.15">
      <c r="A40" s="45"/>
      <c r="B40" s="76" t="s">
        <v>69</v>
      </c>
      <c r="C40" s="68"/>
      <c r="D40" s="77" t="s">
        <v>70</v>
      </c>
      <c r="E40" s="77" t="s">
        <v>43</v>
      </c>
      <c r="F40" s="77" t="s">
        <v>71</v>
      </c>
      <c r="G40" s="77" t="s">
        <v>72</v>
      </c>
      <c r="H40" s="78" t="s">
        <v>73</v>
      </c>
    </row>
    <row r="41" spans="1:9" s="47" customFormat="1" ht="42" customHeight="1" x14ac:dyDescent="0.15">
      <c r="A41" s="45"/>
      <c r="B41" s="79" t="s">
        <v>74</v>
      </c>
      <c r="E41" s="73"/>
      <c r="H41" s="80"/>
    </row>
    <row r="42" spans="1:9" s="47" customFormat="1" ht="42" customHeight="1" x14ac:dyDescent="0.15">
      <c r="A42" s="45"/>
      <c r="B42" s="79" t="s">
        <v>75</v>
      </c>
      <c r="D42" s="73">
        <f t="shared" ref="D42:D58" si="5">LOOKUP($C$5,E$40:H$40,E42:H42)</f>
        <v>1000</v>
      </c>
      <c r="E42" s="73">
        <v>1000</v>
      </c>
      <c r="F42" s="73">
        <v>950</v>
      </c>
      <c r="G42" s="73">
        <v>1100</v>
      </c>
      <c r="H42" s="81">
        <v>1050</v>
      </c>
    </row>
    <row r="43" spans="1:9" s="47" customFormat="1" ht="42" customHeight="1" x14ac:dyDescent="0.15">
      <c r="A43" s="45"/>
      <c r="B43" s="79" t="s">
        <v>76</v>
      </c>
      <c r="D43" s="73">
        <f t="shared" si="5"/>
        <v>925</v>
      </c>
      <c r="E43" s="73">
        <v>925</v>
      </c>
      <c r="F43" s="73">
        <v>879</v>
      </c>
      <c r="G43" s="73">
        <v>1020</v>
      </c>
      <c r="H43" s="81">
        <v>967</v>
      </c>
    </row>
    <row r="44" spans="1:9" s="47" customFormat="1" ht="42" customHeight="1" x14ac:dyDescent="0.15">
      <c r="A44" s="45"/>
      <c r="B44" s="79" t="s">
        <v>77</v>
      </c>
      <c r="D44" s="73">
        <f t="shared" si="5"/>
        <v>625</v>
      </c>
      <c r="E44" s="73">
        <v>625</v>
      </c>
      <c r="F44" s="73">
        <v>594</v>
      </c>
      <c r="G44" s="73">
        <v>688</v>
      </c>
      <c r="H44" s="81">
        <v>653</v>
      </c>
    </row>
    <row r="45" spans="1:9" s="47" customFormat="1" ht="42" customHeight="1" x14ac:dyDescent="0.15">
      <c r="A45" s="45"/>
      <c r="B45" s="79" t="s">
        <v>78</v>
      </c>
      <c r="D45" s="73">
        <f t="shared" si="5"/>
        <v>550</v>
      </c>
      <c r="E45" s="73">
        <v>550</v>
      </c>
      <c r="F45" s="73">
        <v>523</v>
      </c>
      <c r="G45" s="73">
        <v>605</v>
      </c>
      <c r="H45" s="81">
        <v>575</v>
      </c>
    </row>
    <row r="46" spans="1:9" s="47" customFormat="1" ht="42" customHeight="1" x14ac:dyDescent="0.15">
      <c r="A46" s="45"/>
      <c r="B46" s="79" t="s">
        <v>79</v>
      </c>
      <c r="D46" s="73">
        <f t="shared" si="5"/>
        <v>900</v>
      </c>
      <c r="E46" s="73">
        <v>900</v>
      </c>
      <c r="F46" s="73">
        <v>855</v>
      </c>
      <c r="G46" s="73">
        <v>990</v>
      </c>
      <c r="H46" s="81">
        <v>941</v>
      </c>
    </row>
    <row r="47" spans="1:9" s="47" customFormat="1" ht="42" customHeight="1" x14ac:dyDescent="0.15">
      <c r="A47" s="45"/>
      <c r="B47" s="79" t="s">
        <v>80</v>
      </c>
      <c r="D47" s="73">
        <f t="shared" si="5"/>
        <v>825</v>
      </c>
      <c r="E47" s="73">
        <v>825</v>
      </c>
      <c r="F47" s="73">
        <v>784</v>
      </c>
      <c r="G47" s="73">
        <v>908</v>
      </c>
      <c r="H47" s="81">
        <v>862</v>
      </c>
    </row>
    <row r="48" spans="1:9" s="47" customFormat="1" ht="42" customHeight="1" x14ac:dyDescent="0.15">
      <c r="A48" s="45"/>
      <c r="B48" s="79" t="s">
        <v>81</v>
      </c>
      <c r="D48" s="73">
        <f t="shared" si="5"/>
        <v>550</v>
      </c>
      <c r="E48" s="73">
        <v>550</v>
      </c>
      <c r="F48" s="73">
        <v>523</v>
      </c>
      <c r="G48" s="73">
        <v>605</v>
      </c>
      <c r="H48" s="81">
        <v>575</v>
      </c>
    </row>
    <row r="49" spans="1:8" s="47" customFormat="1" ht="42" customHeight="1" x14ac:dyDescent="0.15">
      <c r="A49" s="45"/>
      <c r="B49" s="79" t="s">
        <v>82</v>
      </c>
      <c r="D49" s="73">
        <f t="shared" si="5"/>
        <v>500</v>
      </c>
      <c r="E49" s="73">
        <v>500</v>
      </c>
      <c r="F49" s="73">
        <v>475</v>
      </c>
      <c r="G49" s="73">
        <v>550</v>
      </c>
      <c r="H49" s="81">
        <v>523</v>
      </c>
    </row>
    <row r="50" spans="1:8" s="47" customFormat="1" ht="42" customHeight="1" x14ac:dyDescent="0.15">
      <c r="A50" s="45"/>
      <c r="B50" s="79" t="s">
        <v>83</v>
      </c>
      <c r="D50" s="73">
        <f t="shared" si="5"/>
        <v>850</v>
      </c>
      <c r="E50" s="73">
        <v>850</v>
      </c>
      <c r="F50" s="73">
        <v>808</v>
      </c>
      <c r="G50" s="73">
        <v>935</v>
      </c>
      <c r="H50" s="81">
        <v>888</v>
      </c>
    </row>
    <row r="51" spans="1:8" s="47" customFormat="1" ht="42" customHeight="1" x14ac:dyDescent="0.15">
      <c r="A51" s="45"/>
      <c r="B51" s="79" t="s">
        <v>84</v>
      </c>
      <c r="D51" s="73">
        <f t="shared" si="5"/>
        <v>775</v>
      </c>
      <c r="E51" s="73">
        <v>775</v>
      </c>
      <c r="F51" s="73">
        <v>736</v>
      </c>
      <c r="G51" s="73">
        <v>853</v>
      </c>
      <c r="H51" s="81">
        <v>810</v>
      </c>
    </row>
    <row r="52" spans="1:8" s="47" customFormat="1" ht="42" customHeight="1" x14ac:dyDescent="0.15">
      <c r="A52" s="45"/>
      <c r="B52" s="79" t="s">
        <v>85</v>
      </c>
      <c r="D52" s="73">
        <f t="shared" si="5"/>
        <v>525</v>
      </c>
      <c r="E52" s="73">
        <v>525</v>
      </c>
      <c r="F52" s="73">
        <v>499</v>
      </c>
      <c r="G52" s="73">
        <v>578</v>
      </c>
      <c r="H52" s="81">
        <v>549</v>
      </c>
    </row>
    <row r="53" spans="1:8" s="47" customFormat="1" ht="42" customHeight="1" x14ac:dyDescent="0.15">
      <c r="A53" s="45"/>
      <c r="B53" s="79" t="s">
        <v>86</v>
      </c>
      <c r="D53" s="73">
        <f t="shared" si="5"/>
        <v>450</v>
      </c>
      <c r="E53" s="73">
        <v>450</v>
      </c>
      <c r="F53" s="73">
        <v>428</v>
      </c>
      <c r="G53" s="73">
        <v>495</v>
      </c>
      <c r="H53" s="81">
        <v>470</v>
      </c>
    </row>
    <row r="54" spans="1:8" s="47" customFormat="1" ht="42" customHeight="1" x14ac:dyDescent="0.15">
      <c r="A54" s="45"/>
      <c r="B54" s="79" t="s">
        <v>87</v>
      </c>
      <c r="D54" s="73">
        <f t="shared" si="5"/>
        <v>400</v>
      </c>
      <c r="E54" s="73">
        <v>400</v>
      </c>
      <c r="F54" s="73">
        <v>380</v>
      </c>
      <c r="G54" s="73">
        <v>440</v>
      </c>
      <c r="H54" s="81">
        <v>418</v>
      </c>
    </row>
    <row r="55" spans="1:8" s="47" customFormat="1" ht="42" customHeight="1" x14ac:dyDescent="0.15">
      <c r="A55" s="45"/>
      <c r="B55" s="79" t="s">
        <v>60</v>
      </c>
      <c r="D55" s="73">
        <f t="shared" si="5"/>
        <v>3000</v>
      </c>
      <c r="E55" s="73">
        <v>3000</v>
      </c>
      <c r="F55" s="73">
        <v>3000</v>
      </c>
      <c r="G55" s="73">
        <v>3830</v>
      </c>
      <c r="H55" s="81">
        <v>3830</v>
      </c>
    </row>
    <row r="56" spans="1:8" s="47" customFormat="1" ht="42" customHeight="1" x14ac:dyDescent="0.15">
      <c r="A56" s="45"/>
      <c r="B56" s="79" t="s">
        <v>61</v>
      </c>
      <c r="D56" s="73">
        <f t="shared" si="5"/>
        <v>2500</v>
      </c>
      <c r="E56" s="73">
        <v>2500</v>
      </c>
      <c r="F56" s="73">
        <v>2500</v>
      </c>
      <c r="G56" s="73">
        <v>3190</v>
      </c>
      <c r="H56" s="81">
        <v>3190</v>
      </c>
    </row>
    <row r="57" spans="1:8" s="47" customFormat="1" ht="42" customHeight="1" x14ac:dyDescent="0.15">
      <c r="A57" s="45"/>
      <c r="B57" s="79" t="s">
        <v>88</v>
      </c>
      <c r="D57" s="73">
        <f t="shared" si="5"/>
        <v>2000</v>
      </c>
      <c r="E57" s="73">
        <v>2000</v>
      </c>
      <c r="F57" s="73">
        <v>2000</v>
      </c>
      <c r="G57" s="73">
        <v>2550</v>
      </c>
      <c r="H57" s="81">
        <v>2550</v>
      </c>
    </row>
    <row r="58" spans="1:8" s="47" customFormat="1" ht="42" customHeight="1" x14ac:dyDescent="0.15">
      <c r="A58" s="45"/>
      <c r="B58" s="82" t="s">
        <v>89</v>
      </c>
      <c r="C58" s="83"/>
      <c r="D58" s="84">
        <f t="shared" si="5"/>
        <v>300</v>
      </c>
      <c r="E58" s="84">
        <v>300</v>
      </c>
      <c r="F58" s="84">
        <v>300</v>
      </c>
      <c r="G58" s="84">
        <v>300</v>
      </c>
      <c r="H58" s="85">
        <v>300</v>
      </c>
    </row>
    <row r="59" spans="1:8" s="47" customFormat="1" ht="42" customHeight="1" x14ac:dyDescent="0.15">
      <c r="A59" s="45"/>
      <c r="B59" s="76" t="s">
        <v>90</v>
      </c>
      <c r="C59" s="68"/>
      <c r="D59" s="68"/>
      <c r="E59" s="68"/>
      <c r="F59" s="68"/>
      <c r="G59" s="68"/>
      <c r="H59" s="86"/>
    </row>
    <row r="60" spans="1:8" s="47" customFormat="1" ht="42" customHeight="1" x14ac:dyDescent="0.15">
      <c r="A60" s="45"/>
      <c r="B60" s="79" t="s">
        <v>91</v>
      </c>
      <c r="D60" s="73">
        <f>LOOKUP($C$5,E$40:H$40,E60:H60)</f>
        <v>600</v>
      </c>
      <c r="E60" s="73">
        <v>600</v>
      </c>
      <c r="F60" s="73">
        <v>600</v>
      </c>
      <c r="G60" s="73">
        <v>600</v>
      </c>
      <c r="H60" s="81">
        <v>600</v>
      </c>
    </row>
    <row r="61" spans="1:8" s="47" customFormat="1" ht="42" customHeight="1" x14ac:dyDescent="0.15">
      <c r="A61" s="45"/>
      <c r="B61" s="82" t="s">
        <v>92</v>
      </c>
      <c r="C61" s="83"/>
      <c r="D61" s="84">
        <f>LOOKUP($C$5,E$40:H$40,E61:H61)</f>
        <v>700</v>
      </c>
      <c r="E61" s="84">
        <v>700</v>
      </c>
      <c r="F61" s="84">
        <v>700</v>
      </c>
      <c r="G61" s="84">
        <v>700</v>
      </c>
      <c r="H61" s="85">
        <v>700</v>
      </c>
    </row>
  </sheetData>
  <mergeCells count="12">
    <mergeCell ref="C25:C27"/>
    <mergeCell ref="B26:B27"/>
    <mergeCell ref="B31:C31"/>
    <mergeCell ref="F31:H31"/>
    <mergeCell ref="B2:H2"/>
    <mergeCell ref="C5:F5"/>
    <mergeCell ref="C8:C10"/>
    <mergeCell ref="B9:B10"/>
    <mergeCell ref="B22:C22"/>
    <mergeCell ref="F22:H22"/>
    <mergeCell ref="B3:E4"/>
    <mergeCell ref="F3:H4"/>
  </mergeCells>
  <phoneticPr fontId="1"/>
  <dataValidations count="3">
    <dataValidation type="list" allowBlank="1" showInputMessage="1" showErrorMessage="1" sqref="B28:B29 IX28:IX29 ST28:ST29 ACP28:ACP29 AML28:AML29 AWH28:AWH29 BGD28:BGD29 BPZ28:BPZ29 BZV28:BZV29 CJR28:CJR29 CTN28:CTN29 DDJ28:DDJ29 DNF28:DNF29 DXB28:DXB29 EGX28:EGX29 EQT28:EQT29 FAP28:FAP29 FKL28:FKL29 FUH28:FUH29 GED28:GED29 GNZ28:GNZ29 GXV28:GXV29 HHR28:HHR29 HRN28:HRN29 IBJ28:IBJ29 ILF28:ILF29 IVB28:IVB29 JEX28:JEX29 JOT28:JOT29 JYP28:JYP29 KIL28:KIL29 KSH28:KSH29 LCD28:LCD29 LLZ28:LLZ29 LVV28:LVV29 MFR28:MFR29 MPN28:MPN29 MZJ28:MZJ29 NJF28:NJF29 NTB28:NTB29 OCX28:OCX29 OMT28:OMT29 OWP28:OWP29 PGL28:PGL29 PQH28:PQH29 QAD28:QAD29 QJZ28:QJZ29 QTV28:QTV29 RDR28:RDR29 RNN28:RNN29 RXJ28:RXJ29 SHF28:SHF29 SRB28:SRB29 TAX28:TAX29 TKT28:TKT29 TUP28:TUP29 UEL28:UEL29 UOH28:UOH29 UYD28:UYD29 VHZ28:VHZ29 VRV28:VRV29 WBR28:WBR29 WLN28:WLN29 WVJ28:WVJ29 B65564:B65565 IX65564:IX65565 ST65564:ST65565 ACP65564:ACP65565 AML65564:AML65565 AWH65564:AWH65565 BGD65564:BGD65565 BPZ65564:BPZ65565 BZV65564:BZV65565 CJR65564:CJR65565 CTN65564:CTN65565 DDJ65564:DDJ65565 DNF65564:DNF65565 DXB65564:DXB65565 EGX65564:EGX65565 EQT65564:EQT65565 FAP65564:FAP65565 FKL65564:FKL65565 FUH65564:FUH65565 GED65564:GED65565 GNZ65564:GNZ65565 GXV65564:GXV65565 HHR65564:HHR65565 HRN65564:HRN65565 IBJ65564:IBJ65565 ILF65564:ILF65565 IVB65564:IVB65565 JEX65564:JEX65565 JOT65564:JOT65565 JYP65564:JYP65565 KIL65564:KIL65565 KSH65564:KSH65565 LCD65564:LCD65565 LLZ65564:LLZ65565 LVV65564:LVV65565 MFR65564:MFR65565 MPN65564:MPN65565 MZJ65564:MZJ65565 NJF65564:NJF65565 NTB65564:NTB65565 OCX65564:OCX65565 OMT65564:OMT65565 OWP65564:OWP65565 PGL65564:PGL65565 PQH65564:PQH65565 QAD65564:QAD65565 QJZ65564:QJZ65565 QTV65564:QTV65565 RDR65564:RDR65565 RNN65564:RNN65565 RXJ65564:RXJ65565 SHF65564:SHF65565 SRB65564:SRB65565 TAX65564:TAX65565 TKT65564:TKT65565 TUP65564:TUP65565 UEL65564:UEL65565 UOH65564:UOH65565 UYD65564:UYD65565 VHZ65564:VHZ65565 VRV65564:VRV65565 WBR65564:WBR65565 WLN65564:WLN65565 WVJ65564:WVJ65565 B131100:B131101 IX131100:IX131101 ST131100:ST131101 ACP131100:ACP131101 AML131100:AML131101 AWH131100:AWH131101 BGD131100:BGD131101 BPZ131100:BPZ131101 BZV131100:BZV131101 CJR131100:CJR131101 CTN131100:CTN131101 DDJ131100:DDJ131101 DNF131100:DNF131101 DXB131100:DXB131101 EGX131100:EGX131101 EQT131100:EQT131101 FAP131100:FAP131101 FKL131100:FKL131101 FUH131100:FUH131101 GED131100:GED131101 GNZ131100:GNZ131101 GXV131100:GXV131101 HHR131100:HHR131101 HRN131100:HRN131101 IBJ131100:IBJ131101 ILF131100:ILF131101 IVB131100:IVB131101 JEX131100:JEX131101 JOT131100:JOT131101 JYP131100:JYP131101 KIL131100:KIL131101 KSH131100:KSH131101 LCD131100:LCD131101 LLZ131100:LLZ131101 LVV131100:LVV131101 MFR131100:MFR131101 MPN131100:MPN131101 MZJ131100:MZJ131101 NJF131100:NJF131101 NTB131100:NTB131101 OCX131100:OCX131101 OMT131100:OMT131101 OWP131100:OWP131101 PGL131100:PGL131101 PQH131100:PQH131101 QAD131100:QAD131101 QJZ131100:QJZ131101 QTV131100:QTV131101 RDR131100:RDR131101 RNN131100:RNN131101 RXJ131100:RXJ131101 SHF131100:SHF131101 SRB131100:SRB131101 TAX131100:TAX131101 TKT131100:TKT131101 TUP131100:TUP131101 UEL131100:UEL131101 UOH131100:UOH131101 UYD131100:UYD131101 VHZ131100:VHZ131101 VRV131100:VRV131101 WBR131100:WBR131101 WLN131100:WLN131101 WVJ131100:WVJ131101 B196636:B196637 IX196636:IX196637 ST196636:ST196637 ACP196636:ACP196637 AML196636:AML196637 AWH196636:AWH196637 BGD196636:BGD196637 BPZ196636:BPZ196637 BZV196636:BZV196637 CJR196636:CJR196637 CTN196636:CTN196637 DDJ196636:DDJ196637 DNF196636:DNF196637 DXB196636:DXB196637 EGX196636:EGX196637 EQT196636:EQT196637 FAP196636:FAP196637 FKL196636:FKL196637 FUH196636:FUH196637 GED196636:GED196637 GNZ196636:GNZ196637 GXV196636:GXV196637 HHR196636:HHR196637 HRN196636:HRN196637 IBJ196636:IBJ196637 ILF196636:ILF196637 IVB196636:IVB196637 JEX196636:JEX196637 JOT196636:JOT196637 JYP196636:JYP196637 KIL196636:KIL196637 KSH196636:KSH196637 LCD196636:LCD196637 LLZ196636:LLZ196637 LVV196636:LVV196637 MFR196636:MFR196637 MPN196636:MPN196637 MZJ196636:MZJ196637 NJF196636:NJF196637 NTB196636:NTB196637 OCX196636:OCX196637 OMT196636:OMT196637 OWP196636:OWP196637 PGL196636:PGL196637 PQH196636:PQH196637 QAD196636:QAD196637 QJZ196636:QJZ196637 QTV196636:QTV196637 RDR196636:RDR196637 RNN196636:RNN196637 RXJ196636:RXJ196637 SHF196636:SHF196637 SRB196636:SRB196637 TAX196636:TAX196637 TKT196636:TKT196637 TUP196636:TUP196637 UEL196636:UEL196637 UOH196636:UOH196637 UYD196636:UYD196637 VHZ196636:VHZ196637 VRV196636:VRV196637 WBR196636:WBR196637 WLN196636:WLN196637 WVJ196636:WVJ196637 B262172:B262173 IX262172:IX262173 ST262172:ST262173 ACP262172:ACP262173 AML262172:AML262173 AWH262172:AWH262173 BGD262172:BGD262173 BPZ262172:BPZ262173 BZV262172:BZV262173 CJR262172:CJR262173 CTN262172:CTN262173 DDJ262172:DDJ262173 DNF262172:DNF262173 DXB262172:DXB262173 EGX262172:EGX262173 EQT262172:EQT262173 FAP262172:FAP262173 FKL262172:FKL262173 FUH262172:FUH262173 GED262172:GED262173 GNZ262172:GNZ262173 GXV262172:GXV262173 HHR262172:HHR262173 HRN262172:HRN262173 IBJ262172:IBJ262173 ILF262172:ILF262173 IVB262172:IVB262173 JEX262172:JEX262173 JOT262172:JOT262173 JYP262172:JYP262173 KIL262172:KIL262173 KSH262172:KSH262173 LCD262172:LCD262173 LLZ262172:LLZ262173 LVV262172:LVV262173 MFR262172:MFR262173 MPN262172:MPN262173 MZJ262172:MZJ262173 NJF262172:NJF262173 NTB262172:NTB262173 OCX262172:OCX262173 OMT262172:OMT262173 OWP262172:OWP262173 PGL262172:PGL262173 PQH262172:PQH262173 QAD262172:QAD262173 QJZ262172:QJZ262173 QTV262172:QTV262173 RDR262172:RDR262173 RNN262172:RNN262173 RXJ262172:RXJ262173 SHF262172:SHF262173 SRB262172:SRB262173 TAX262172:TAX262173 TKT262172:TKT262173 TUP262172:TUP262173 UEL262172:UEL262173 UOH262172:UOH262173 UYD262172:UYD262173 VHZ262172:VHZ262173 VRV262172:VRV262173 WBR262172:WBR262173 WLN262172:WLN262173 WVJ262172:WVJ262173 B327708:B327709 IX327708:IX327709 ST327708:ST327709 ACP327708:ACP327709 AML327708:AML327709 AWH327708:AWH327709 BGD327708:BGD327709 BPZ327708:BPZ327709 BZV327708:BZV327709 CJR327708:CJR327709 CTN327708:CTN327709 DDJ327708:DDJ327709 DNF327708:DNF327709 DXB327708:DXB327709 EGX327708:EGX327709 EQT327708:EQT327709 FAP327708:FAP327709 FKL327708:FKL327709 FUH327708:FUH327709 GED327708:GED327709 GNZ327708:GNZ327709 GXV327708:GXV327709 HHR327708:HHR327709 HRN327708:HRN327709 IBJ327708:IBJ327709 ILF327708:ILF327709 IVB327708:IVB327709 JEX327708:JEX327709 JOT327708:JOT327709 JYP327708:JYP327709 KIL327708:KIL327709 KSH327708:KSH327709 LCD327708:LCD327709 LLZ327708:LLZ327709 LVV327708:LVV327709 MFR327708:MFR327709 MPN327708:MPN327709 MZJ327708:MZJ327709 NJF327708:NJF327709 NTB327708:NTB327709 OCX327708:OCX327709 OMT327708:OMT327709 OWP327708:OWP327709 PGL327708:PGL327709 PQH327708:PQH327709 QAD327708:QAD327709 QJZ327708:QJZ327709 QTV327708:QTV327709 RDR327708:RDR327709 RNN327708:RNN327709 RXJ327708:RXJ327709 SHF327708:SHF327709 SRB327708:SRB327709 TAX327708:TAX327709 TKT327708:TKT327709 TUP327708:TUP327709 UEL327708:UEL327709 UOH327708:UOH327709 UYD327708:UYD327709 VHZ327708:VHZ327709 VRV327708:VRV327709 WBR327708:WBR327709 WLN327708:WLN327709 WVJ327708:WVJ327709 B393244:B393245 IX393244:IX393245 ST393244:ST393245 ACP393244:ACP393245 AML393244:AML393245 AWH393244:AWH393245 BGD393244:BGD393245 BPZ393244:BPZ393245 BZV393244:BZV393245 CJR393244:CJR393245 CTN393244:CTN393245 DDJ393244:DDJ393245 DNF393244:DNF393245 DXB393244:DXB393245 EGX393244:EGX393245 EQT393244:EQT393245 FAP393244:FAP393245 FKL393244:FKL393245 FUH393244:FUH393245 GED393244:GED393245 GNZ393244:GNZ393245 GXV393244:GXV393245 HHR393244:HHR393245 HRN393244:HRN393245 IBJ393244:IBJ393245 ILF393244:ILF393245 IVB393244:IVB393245 JEX393244:JEX393245 JOT393244:JOT393245 JYP393244:JYP393245 KIL393244:KIL393245 KSH393244:KSH393245 LCD393244:LCD393245 LLZ393244:LLZ393245 LVV393244:LVV393245 MFR393244:MFR393245 MPN393244:MPN393245 MZJ393244:MZJ393245 NJF393244:NJF393245 NTB393244:NTB393245 OCX393244:OCX393245 OMT393244:OMT393245 OWP393244:OWP393245 PGL393244:PGL393245 PQH393244:PQH393245 QAD393244:QAD393245 QJZ393244:QJZ393245 QTV393244:QTV393245 RDR393244:RDR393245 RNN393244:RNN393245 RXJ393244:RXJ393245 SHF393244:SHF393245 SRB393244:SRB393245 TAX393244:TAX393245 TKT393244:TKT393245 TUP393244:TUP393245 UEL393244:UEL393245 UOH393244:UOH393245 UYD393244:UYD393245 VHZ393244:VHZ393245 VRV393244:VRV393245 WBR393244:WBR393245 WLN393244:WLN393245 WVJ393244:WVJ393245 B458780:B458781 IX458780:IX458781 ST458780:ST458781 ACP458780:ACP458781 AML458780:AML458781 AWH458780:AWH458781 BGD458780:BGD458781 BPZ458780:BPZ458781 BZV458780:BZV458781 CJR458780:CJR458781 CTN458780:CTN458781 DDJ458780:DDJ458781 DNF458780:DNF458781 DXB458780:DXB458781 EGX458780:EGX458781 EQT458780:EQT458781 FAP458780:FAP458781 FKL458780:FKL458781 FUH458780:FUH458781 GED458780:GED458781 GNZ458780:GNZ458781 GXV458780:GXV458781 HHR458780:HHR458781 HRN458780:HRN458781 IBJ458780:IBJ458781 ILF458780:ILF458781 IVB458780:IVB458781 JEX458780:JEX458781 JOT458780:JOT458781 JYP458780:JYP458781 KIL458780:KIL458781 KSH458780:KSH458781 LCD458780:LCD458781 LLZ458780:LLZ458781 LVV458780:LVV458781 MFR458780:MFR458781 MPN458780:MPN458781 MZJ458780:MZJ458781 NJF458780:NJF458781 NTB458780:NTB458781 OCX458780:OCX458781 OMT458780:OMT458781 OWP458780:OWP458781 PGL458780:PGL458781 PQH458780:PQH458781 QAD458780:QAD458781 QJZ458780:QJZ458781 QTV458780:QTV458781 RDR458780:RDR458781 RNN458780:RNN458781 RXJ458780:RXJ458781 SHF458780:SHF458781 SRB458780:SRB458781 TAX458780:TAX458781 TKT458780:TKT458781 TUP458780:TUP458781 UEL458780:UEL458781 UOH458780:UOH458781 UYD458780:UYD458781 VHZ458780:VHZ458781 VRV458780:VRV458781 WBR458780:WBR458781 WLN458780:WLN458781 WVJ458780:WVJ458781 B524316:B524317 IX524316:IX524317 ST524316:ST524317 ACP524316:ACP524317 AML524316:AML524317 AWH524316:AWH524317 BGD524316:BGD524317 BPZ524316:BPZ524317 BZV524316:BZV524317 CJR524316:CJR524317 CTN524316:CTN524317 DDJ524316:DDJ524317 DNF524316:DNF524317 DXB524316:DXB524317 EGX524316:EGX524317 EQT524316:EQT524317 FAP524316:FAP524317 FKL524316:FKL524317 FUH524316:FUH524317 GED524316:GED524317 GNZ524316:GNZ524317 GXV524316:GXV524317 HHR524316:HHR524317 HRN524316:HRN524317 IBJ524316:IBJ524317 ILF524316:ILF524317 IVB524316:IVB524317 JEX524316:JEX524317 JOT524316:JOT524317 JYP524316:JYP524317 KIL524316:KIL524317 KSH524316:KSH524317 LCD524316:LCD524317 LLZ524316:LLZ524317 LVV524316:LVV524317 MFR524316:MFR524317 MPN524316:MPN524317 MZJ524316:MZJ524317 NJF524316:NJF524317 NTB524316:NTB524317 OCX524316:OCX524317 OMT524316:OMT524317 OWP524316:OWP524317 PGL524316:PGL524317 PQH524316:PQH524317 QAD524316:QAD524317 QJZ524316:QJZ524317 QTV524316:QTV524317 RDR524316:RDR524317 RNN524316:RNN524317 RXJ524316:RXJ524317 SHF524316:SHF524317 SRB524316:SRB524317 TAX524316:TAX524317 TKT524316:TKT524317 TUP524316:TUP524317 UEL524316:UEL524317 UOH524316:UOH524317 UYD524316:UYD524317 VHZ524316:VHZ524317 VRV524316:VRV524317 WBR524316:WBR524317 WLN524316:WLN524317 WVJ524316:WVJ524317 B589852:B589853 IX589852:IX589853 ST589852:ST589853 ACP589852:ACP589853 AML589852:AML589853 AWH589852:AWH589853 BGD589852:BGD589853 BPZ589852:BPZ589853 BZV589852:BZV589853 CJR589852:CJR589853 CTN589852:CTN589853 DDJ589852:DDJ589853 DNF589852:DNF589853 DXB589852:DXB589853 EGX589852:EGX589853 EQT589852:EQT589853 FAP589852:FAP589853 FKL589852:FKL589853 FUH589852:FUH589853 GED589852:GED589853 GNZ589852:GNZ589853 GXV589852:GXV589853 HHR589852:HHR589853 HRN589852:HRN589853 IBJ589852:IBJ589853 ILF589852:ILF589853 IVB589852:IVB589853 JEX589852:JEX589853 JOT589852:JOT589853 JYP589852:JYP589853 KIL589852:KIL589853 KSH589852:KSH589853 LCD589852:LCD589853 LLZ589852:LLZ589853 LVV589852:LVV589853 MFR589852:MFR589853 MPN589852:MPN589853 MZJ589852:MZJ589853 NJF589852:NJF589853 NTB589852:NTB589853 OCX589852:OCX589853 OMT589852:OMT589853 OWP589852:OWP589853 PGL589852:PGL589853 PQH589852:PQH589853 QAD589852:QAD589853 QJZ589852:QJZ589853 QTV589852:QTV589853 RDR589852:RDR589853 RNN589852:RNN589853 RXJ589852:RXJ589853 SHF589852:SHF589853 SRB589852:SRB589853 TAX589852:TAX589853 TKT589852:TKT589853 TUP589852:TUP589853 UEL589852:UEL589853 UOH589852:UOH589853 UYD589852:UYD589853 VHZ589852:VHZ589853 VRV589852:VRV589853 WBR589852:WBR589853 WLN589852:WLN589853 WVJ589852:WVJ589853 B655388:B655389 IX655388:IX655389 ST655388:ST655389 ACP655388:ACP655389 AML655388:AML655389 AWH655388:AWH655389 BGD655388:BGD655389 BPZ655388:BPZ655389 BZV655388:BZV655389 CJR655388:CJR655389 CTN655388:CTN655389 DDJ655388:DDJ655389 DNF655388:DNF655389 DXB655388:DXB655389 EGX655388:EGX655389 EQT655388:EQT655389 FAP655388:FAP655389 FKL655388:FKL655389 FUH655388:FUH655389 GED655388:GED655389 GNZ655388:GNZ655389 GXV655388:GXV655389 HHR655388:HHR655389 HRN655388:HRN655389 IBJ655388:IBJ655389 ILF655388:ILF655389 IVB655388:IVB655389 JEX655388:JEX655389 JOT655388:JOT655389 JYP655388:JYP655389 KIL655388:KIL655389 KSH655388:KSH655389 LCD655388:LCD655389 LLZ655388:LLZ655389 LVV655388:LVV655389 MFR655388:MFR655389 MPN655388:MPN655389 MZJ655388:MZJ655389 NJF655388:NJF655389 NTB655388:NTB655389 OCX655388:OCX655389 OMT655388:OMT655389 OWP655388:OWP655389 PGL655388:PGL655389 PQH655388:PQH655389 QAD655388:QAD655389 QJZ655388:QJZ655389 QTV655388:QTV655389 RDR655388:RDR655389 RNN655388:RNN655389 RXJ655388:RXJ655389 SHF655388:SHF655389 SRB655388:SRB655389 TAX655388:TAX655389 TKT655388:TKT655389 TUP655388:TUP655389 UEL655388:UEL655389 UOH655388:UOH655389 UYD655388:UYD655389 VHZ655388:VHZ655389 VRV655388:VRV655389 WBR655388:WBR655389 WLN655388:WLN655389 WVJ655388:WVJ655389 B720924:B720925 IX720924:IX720925 ST720924:ST720925 ACP720924:ACP720925 AML720924:AML720925 AWH720924:AWH720925 BGD720924:BGD720925 BPZ720924:BPZ720925 BZV720924:BZV720925 CJR720924:CJR720925 CTN720924:CTN720925 DDJ720924:DDJ720925 DNF720924:DNF720925 DXB720924:DXB720925 EGX720924:EGX720925 EQT720924:EQT720925 FAP720924:FAP720925 FKL720924:FKL720925 FUH720924:FUH720925 GED720924:GED720925 GNZ720924:GNZ720925 GXV720924:GXV720925 HHR720924:HHR720925 HRN720924:HRN720925 IBJ720924:IBJ720925 ILF720924:ILF720925 IVB720924:IVB720925 JEX720924:JEX720925 JOT720924:JOT720925 JYP720924:JYP720925 KIL720924:KIL720925 KSH720924:KSH720925 LCD720924:LCD720925 LLZ720924:LLZ720925 LVV720924:LVV720925 MFR720924:MFR720925 MPN720924:MPN720925 MZJ720924:MZJ720925 NJF720924:NJF720925 NTB720924:NTB720925 OCX720924:OCX720925 OMT720924:OMT720925 OWP720924:OWP720925 PGL720924:PGL720925 PQH720924:PQH720925 QAD720924:QAD720925 QJZ720924:QJZ720925 QTV720924:QTV720925 RDR720924:RDR720925 RNN720924:RNN720925 RXJ720924:RXJ720925 SHF720924:SHF720925 SRB720924:SRB720925 TAX720924:TAX720925 TKT720924:TKT720925 TUP720924:TUP720925 UEL720924:UEL720925 UOH720924:UOH720925 UYD720924:UYD720925 VHZ720924:VHZ720925 VRV720924:VRV720925 WBR720924:WBR720925 WLN720924:WLN720925 WVJ720924:WVJ720925 B786460:B786461 IX786460:IX786461 ST786460:ST786461 ACP786460:ACP786461 AML786460:AML786461 AWH786460:AWH786461 BGD786460:BGD786461 BPZ786460:BPZ786461 BZV786460:BZV786461 CJR786460:CJR786461 CTN786460:CTN786461 DDJ786460:DDJ786461 DNF786460:DNF786461 DXB786460:DXB786461 EGX786460:EGX786461 EQT786460:EQT786461 FAP786460:FAP786461 FKL786460:FKL786461 FUH786460:FUH786461 GED786460:GED786461 GNZ786460:GNZ786461 GXV786460:GXV786461 HHR786460:HHR786461 HRN786460:HRN786461 IBJ786460:IBJ786461 ILF786460:ILF786461 IVB786460:IVB786461 JEX786460:JEX786461 JOT786460:JOT786461 JYP786460:JYP786461 KIL786460:KIL786461 KSH786460:KSH786461 LCD786460:LCD786461 LLZ786460:LLZ786461 LVV786460:LVV786461 MFR786460:MFR786461 MPN786460:MPN786461 MZJ786460:MZJ786461 NJF786460:NJF786461 NTB786460:NTB786461 OCX786460:OCX786461 OMT786460:OMT786461 OWP786460:OWP786461 PGL786460:PGL786461 PQH786460:PQH786461 QAD786460:QAD786461 QJZ786460:QJZ786461 QTV786460:QTV786461 RDR786460:RDR786461 RNN786460:RNN786461 RXJ786460:RXJ786461 SHF786460:SHF786461 SRB786460:SRB786461 TAX786460:TAX786461 TKT786460:TKT786461 TUP786460:TUP786461 UEL786460:UEL786461 UOH786460:UOH786461 UYD786460:UYD786461 VHZ786460:VHZ786461 VRV786460:VRV786461 WBR786460:WBR786461 WLN786460:WLN786461 WVJ786460:WVJ786461 B851996:B851997 IX851996:IX851997 ST851996:ST851997 ACP851996:ACP851997 AML851996:AML851997 AWH851996:AWH851997 BGD851996:BGD851997 BPZ851996:BPZ851997 BZV851996:BZV851997 CJR851996:CJR851997 CTN851996:CTN851997 DDJ851996:DDJ851997 DNF851996:DNF851997 DXB851996:DXB851997 EGX851996:EGX851997 EQT851996:EQT851997 FAP851996:FAP851997 FKL851996:FKL851997 FUH851996:FUH851997 GED851996:GED851997 GNZ851996:GNZ851997 GXV851996:GXV851997 HHR851996:HHR851997 HRN851996:HRN851997 IBJ851996:IBJ851997 ILF851996:ILF851997 IVB851996:IVB851997 JEX851996:JEX851997 JOT851996:JOT851997 JYP851996:JYP851997 KIL851996:KIL851997 KSH851996:KSH851997 LCD851996:LCD851997 LLZ851996:LLZ851997 LVV851996:LVV851997 MFR851996:MFR851997 MPN851996:MPN851997 MZJ851996:MZJ851997 NJF851996:NJF851997 NTB851996:NTB851997 OCX851996:OCX851997 OMT851996:OMT851997 OWP851996:OWP851997 PGL851996:PGL851997 PQH851996:PQH851997 QAD851996:QAD851997 QJZ851996:QJZ851997 QTV851996:QTV851997 RDR851996:RDR851997 RNN851996:RNN851997 RXJ851996:RXJ851997 SHF851996:SHF851997 SRB851996:SRB851997 TAX851996:TAX851997 TKT851996:TKT851997 TUP851996:TUP851997 UEL851996:UEL851997 UOH851996:UOH851997 UYD851996:UYD851997 VHZ851996:VHZ851997 VRV851996:VRV851997 WBR851996:WBR851997 WLN851996:WLN851997 WVJ851996:WVJ851997 B917532:B917533 IX917532:IX917533 ST917532:ST917533 ACP917532:ACP917533 AML917532:AML917533 AWH917532:AWH917533 BGD917532:BGD917533 BPZ917532:BPZ917533 BZV917532:BZV917533 CJR917532:CJR917533 CTN917532:CTN917533 DDJ917532:DDJ917533 DNF917532:DNF917533 DXB917532:DXB917533 EGX917532:EGX917533 EQT917532:EQT917533 FAP917532:FAP917533 FKL917532:FKL917533 FUH917532:FUH917533 GED917532:GED917533 GNZ917532:GNZ917533 GXV917532:GXV917533 HHR917532:HHR917533 HRN917532:HRN917533 IBJ917532:IBJ917533 ILF917532:ILF917533 IVB917532:IVB917533 JEX917532:JEX917533 JOT917532:JOT917533 JYP917532:JYP917533 KIL917532:KIL917533 KSH917532:KSH917533 LCD917532:LCD917533 LLZ917532:LLZ917533 LVV917532:LVV917533 MFR917532:MFR917533 MPN917532:MPN917533 MZJ917532:MZJ917533 NJF917532:NJF917533 NTB917532:NTB917533 OCX917532:OCX917533 OMT917532:OMT917533 OWP917532:OWP917533 PGL917532:PGL917533 PQH917532:PQH917533 QAD917532:QAD917533 QJZ917532:QJZ917533 QTV917532:QTV917533 RDR917532:RDR917533 RNN917532:RNN917533 RXJ917532:RXJ917533 SHF917532:SHF917533 SRB917532:SRB917533 TAX917532:TAX917533 TKT917532:TKT917533 TUP917532:TUP917533 UEL917532:UEL917533 UOH917532:UOH917533 UYD917532:UYD917533 VHZ917532:VHZ917533 VRV917532:VRV917533 WBR917532:WBR917533 WLN917532:WLN917533 WVJ917532:WVJ917533 B983068:B983069 IX983068:IX983069 ST983068:ST983069 ACP983068:ACP983069 AML983068:AML983069 AWH983068:AWH983069 BGD983068:BGD983069 BPZ983068:BPZ983069 BZV983068:BZV983069 CJR983068:CJR983069 CTN983068:CTN983069 DDJ983068:DDJ983069 DNF983068:DNF983069 DXB983068:DXB983069 EGX983068:EGX983069 EQT983068:EQT983069 FAP983068:FAP983069 FKL983068:FKL983069 FUH983068:FUH983069 GED983068:GED983069 GNZ983068:GNZ983069 GXV983068:GXV983069 HHR983068:HHR983069 HRN983068:HRN983069 IBJ983068:IBJ983069 ILF983068:ILF983069 IVB983068:IVB983069 JEX983068:JEX983069 JOT983068:JOT983069 JYP983068:JYP983069 KIL983068:KIL983069 KSH983068:KSH983069 LCD983068:LCD983069 LLZ983068:LLZ983069 LVV983068:LVV983069 MFR983068:MFR983069 MPN983068:MPN983069 MZJ983068:MZJ983069 NJF983068:NJF983069 NTB983068:NTB983069 OCX983068:OCX983069 OMT983068:OMT983069 OWP983068:OWP983069 PGL983068:PGL983069 PQH983068:PQH983069 QAD983068:QAD983069 QJZ983068:QJZ983069 QTV983068:QTV983069 RDR983068:RDR983069 RNN983068:RNN983069 RXJ983068:RXJ983069 SHF983068:SHF983069 SRB983068:SRB983069 TAX983068:TAX983069 TKT983068:TKT983069 TUP983068:TUP983069 UEL983068:UEL983069 UOH983068:UOH983069 UYD983068:UYD983069 VHZ983068:VHZ983069 VRV983068:VRV983069 WBR983068:WBR983069 WLN983068:WLN983069 WVJ983068:WVJ983069" xr:uid="{C4F157B8-CBD5-4BA9-9132-BF87C95B9AE8}">
      <formula1>$B$59:$B$61</formula1>
    </dataValidation>
    <dataValidation type="list" allowBlank="1" showInputMessage="1" showErrorMessage="1" sqref="B11:B20 IX11:IX20 ST11:ST20 ACP11:ACP20 AML11:AML20 AWH11:AWH20 BGD11:BGD20 BPZ11:BPZ20 BZV11:BZV20 CJR11:CJR20 CTN11:CTN20 DDJ11:DDJ20 DNF11:DNF20 DXB11:DXB20 EGX11:EGX20 EQT11:EQT20 FAP11:FAP20 FKL11:FKL20 FUH11:FUH20 GED11:GED20 GNZ11:GNZ20 GXV11:GXV20 HHR11:HHR20 HRN11:HRN20 IBJ11:IBJ20 ILF11:ILF20 IVB11:IVB20 JEX11:JEX20 JOT11:JOT20 JYP11:JYP20 KIL11:KIL20 KSH11:KSH20 LCD11:LCD20 LLZ11:LLZ20 LVV11:LVV20 MFR11:MFR20 MPN11:MPN20 MZJ11:MZJ20 NJF11:NJF20 NTB11:NTB20 OCX11:OCX20 OMT11:OMT20 OWP11:OWP20 PGL11:PGL20 PQH11:PQH20 QAD11:QAD20 QJZ11:QJZ20 QTV11:QTV20 RDR11:RDR20 RNN11:RNN20 RXJ11:RXJ20 SHF11:SHF20 SRB11:SRB20 TAX11:TAX20 TKT11:TKT20 TUP11:TUP20 UEL11:UEL20 UOH11:UOH20 UYD11:UYD20 VHZ11:VHZ20 VRV11:VRV20 WBR11:WBR20 WLN11:WLN20 WVJ11:WVJ20 B65547:B65556 IX65547:IX65556 ST65547:ST65556 ACP65547:ACP65556 AML65547:AML65556 AWH65547:AWH65556 BGD65547:BGD65556 BPZ65547:BPZ65556 BZV65547:BZV65556 CJR65547:CJR65556 CTN65547:CTN65556 DDJ65547:DDJ65556 DNF65547:DNF65556 DXB65547:DXB65556 EGX65547:EGX65556 EQT65547:EQT65556 FAP65547:FAP65556 FKL65547:FKL65556 FUH65547:FUH65556 GED65547:GED65556 GNZ65547:GNZ65556 GXV65547:GXV65556 HHR65547:HHR65556 HRN65547:HRN65556 IBJ65547:IBJ65556 ILF65547:ILF65556 IVB65547:IVB65556 JEX65547:JEX65556 JOT65547:JOT65556 JYP65547:JYP65556 KIL65547:KIL65556 KSH65547:KSH65556 LCD65547:LCD65556 LLZ65547:LLZ65556 LVV65547:LVV65556 MFR65547:MFR65556 MPN65547:MPN65556 MZJ65547:MZJ65556 NJF65547:NJF65556 NTB65547:NTB65556 OCX65547:OCX65556 OMT65547:OMT65556 OWP65547:OWP65556 PGL65547:PGL65556 PQH65547:PQH65556 QAD65547:QAD65556 QJZ65547:QJZ65556 QTV65547:QTV65556 RDR65547:RDR65556 RNN65547:RNN65556 RXJ65547:RXJ65556 SHF65547:SHF65556 SRB65547:SRB65556 TAX65547:TAX65556 TKT65547:TKT65556 TUP65547:TUP65556 UEL65547:UEL65556 UOH65547:UOH65556 UYD65547:UYD65556 VHZ65547:VHZ65556 VRV65547:VRV65556 WBR65547:WBR65556 WLN65547:WLN65556 WVJ65547:WVJ65556 B131083:B131092 IX131083:IX131092 ST131083:ST131092 ACP131083:ACP131092 AML131083:AML131092 AWH131083:AWH131092 BGD131083:BGD131092 BPZ131083:BPZ131092 BZV131083:BZV131092 CJR131083:CJR131092 CTN131083:CTN131092 DDJ131083:DDJ131092 DNF131083:DNF131092 DXB131083:DXB131092 EGX131083:EGX131092 EQT131083:EQT131092 FAP131083:FAP131092 FKL131083:FKL131092 FUH131083:FUH131092 GED131083:GED131092 GNZ131083:GNZ131092 GXV131083:GXV131092 HHR131083:HHR131092 HRN131083:HRN131092 IBJ131083:IBJ131092 ILF131083:ILF131092 IVB131083:IVB131092 JEX131083:JEX131092 JOT131083:JOT131092 JYP131083:JYP131092 KIL131083:KIL131092 KSH131083:KSH131092 LCD131083:LCD131092 LLZ131083:LLZ131092 LVV131083:LVV131092 MFR131083:MFR131092 MPN131083:MPN131092 MZJ131083:MZJ131092 NJF131083:NJF131092 NTB131083:NTB131092 OCX131083:OCX131092 OMT131083:OMT131092 OWP131083:OWP131092 PGL131083:PGL131092 PQH131083:PQH131092 QAD131083:QAD131092 QJZ131083:QJZ131092 QTV131083:QTV131092 RDR131083:RDR131092 RNN131083:RNN131092 RXJ131083:RXJ131092 SHF131083:SHF131092 SRB131083:SRB131092 TAX131083:TAX131092 TKT131083:TKT131092 TUP131083:TUP131092 UEL131083:UEL131092 UOH131083:UOH131092 UYD131083:UYD131092 VHZ131083:VHZ131092 VRV131083:VRV131092 WBR131083:WBR131092 WLN131083:WLN131092 WVJ131083:WVJ131092 B196619:B196628 IX196619:IX196628 ST196619:ST196628 ACP196619:ACP196628 AML196619:AML196628 AWH196619:AWH196628 BGD196619:BGD196628 BPZ196619:BPZ196628 BZV196619:BZV196628 CJR196619:CJR196628 CTN196619:CTN196628 DDJ196619:DDJ196628 DNF196619:DNF196628 DXB196619:DXB196628 EGX196619:EGX196628 EQT196619:EQT196628 FAP196619:FAP196628 FKL196619:FKL196628 FUH196619:FUH196628 GED196619:GED196628 GNZ196619:GNZ196628 GXV196619:GXV196628 HHR196619:HHR196628 HRN196619:HRN196628 IBJ196619:IBJ196628 ILF196619:ILF196628 IVB196619:IVB196628 JEX196619:JEX196628 JOT196619:JOT196628 JYP196619:JYP196628 KIL196619:KIL196628 KSH196619:KSH196628 LCD196619:LCD196628 LLZ196619:LLZ196628 LVV196619:LVV196628 MFR196619:MFR196628 MPN196619:MPN196628 MZJ196619:MZJ196628 NJF196619:NJF196628 NTB196619:NTB196628 OCX196619:OCX196628 OMT196619:OMT196628 OWP196619:OWP196628 PGL196619:PGL196628 PQH196619:PQH196628 QAD196619:QAD196628 QJZ196619:QJZ196628 QTV196619:QTV196628 RDR196619:RDR196628 RNN196619:RNN196628 RXJ196619:RXJ196628 SHF196619:SHF196628 SRB196619:SRB196628 TAX196619:TAX196628 TKT196619:TKT196628 TUP196619:TUP196628 UEL196619:UEL196628 UOH196619:UOH196628 UYD196619:UYD196628 VHZ196619:VHZ196628 VRV196619:VRV196628 WBR196619:WBR196628 WLN196619:WLN196628 WVJ196619:WVJ196628 B262155:B262164 IX262155:IX262164 ST262155:ST262164 ACP262155:ACP262164 AML262155:AML262164 AWH262155:AWH262164 BGD262155:BGD262164 BPZ262155:BPZ262164 BZV262155:BZV262164 CJR262155:CJR262164 CTN262155:CTN262164 DDJ262155:DDJ262164 DNF262155:DNF262164 DXB262155:DXB262164 EGX262155:EGX262164 EQT262155:EQT262164 FAP262155:FAP262164 FKL262155:FKL262164 FUH262155:FUH262164 GED262155:GED262164 GNZ262155:GNZ262164 GXV262155:GXV262164 HHR262155:HHR262164 HRN262155:HRN262164 IBJ262155:IBJ262164 ILF262155:ILF262164 IVB262155:IVB262164 JEX262155:JEX262164 JOT262155:JOT262164 JYP262155:JYP262164 KIL262155:KIL262164 KSH262155:KSH262164 LCD262155:LCD262164 LLZ262155:LLZ262164 LVV262155:LVV262164 MFR262155:MFR262164 MPN262155:MPN262164 MZJ262155:MZJ262164 NJF262155:NJF262164 NTB262155:NTB262164 OCX262155:OCX262164 OMT262155:OMT262164 OWP262155:OWP262164 PGL262155:PGL262164 PQH262155:PQH262164 QAD262155:QAD262164 QJZ262155:QJZ262164 QTV262155:QTV262164 RDR262155:RDR262164 RNN262155:RNN262164 RXJ262155:RXJ262164 SHF262155:SHF262164 SRB262155:SRB262164 TAX262155:TAX262164 TKT262155:TKT262164 TUP262155:TUP262164 UEL262155:UEL262164 UOH262155:UOH262164 UYD262155:UYD262164 VHZ262155:VHZ262164 VRV262155:VRV262164 WBR262155:WBR262164 WLN262155:WLN262164 WVJ262155:WVJ262164 B327691:B327700 IX327691:IX327700 ST327691:ST327700 ACP327691:ACP327700 AML327691:AML327700 AWH327691:AWH327700 BGD327691:BGD327700 BPZ327691:BPZ327700 BZV327691:BZV327700 CJR327691:CJR327700 CTN327691:CTN327700 DDJ327691:DDJ327700 DNF327691:DNF327700 DXB327691:DXB327700 EGX327691:EGX327700 EQT327691:EQT327700 FAP327691:FAP327700 FKL327691:FKL327700 FUH327691:FUH327700 GED327691:GED327700 GNZ327691:GNZ327700 GXV327691:GXV327700 HHR327691:HHR327700 HRN327691:HRN327700 IBJ327691:IBJ327700 ILF327691:ILF327700 IVB327691:IVB327700 JEX327691:JEX327700 JOT327691:JOT327700 JYP327691:JYP327700 KIL327691:KIL327700 KSH327691:KSH327700 LCD327691:LCD327700 LLZ327691:LLZ327700 LVV327691:LVV327700 MFR327691:MFR327700 MPN327691:MPN327700 MZJ327691:MZJ327700 NJF327691:NJF327700 NTB327691:NTB327700 OCX327691:OCX327700 OMT327691:OMT327700 OWP327691:OWP327700 PGL327691:PGL327700 PQH327691:PQH327700 QAD327691:QAD327700 QJZ327691:QJZ327700 QTV327691:QTV327700 RDR327691:RDR327700 RNN327691:RNN327700 RXJ327691:RXJ327700 SHF327691:SHF327700 SRB327691:SRB327700 TAX327691:TAX327700 TKT327691:TKT327700 TUP327691:TUP327700 UEL327691:UEL327700 UOH327691:UOH327700 UYD327691:UYD327700 VHZ327691:VHZ327700 VRV327691:VRV327700 WBR327691:WBR327700 WLN327691:WLN327700 WVJ327691:WVJ327700 B393227:B393236 IX393227:IX393236 ST393227:ST393236 ACP393227:ACP393236 AML393227:AML393236 AWH393227:AWH393236 BGD393227:BGD393236 BPZ393227:BPZ393236 BZV393227:BZV393236 CJR393227:CJR393236 CTN393227:CTN393236 DDJ393227:DDJ393236 DNF393227:DNF393236 DXB393227:DXB393236 EGX393227:EGX393236 EQT393227:EQT393236 FAP393227:FAP393236 FKL393227:FKL393236 FUH393227:FUH393236 GED393227:GED393236 GNZ393227:GNZ393236 GXV393227:GXV393236 HHR393227:HHR393236 HRN393227:HRN393236 IBJ393227:IBJ393236 ILF393227:ILF393236 IVB393227:IVB393236 JEX393227:JEX393236 JOT393227:JOT393236 JYP393227:JYP393236 KIL393227:KIL393236 KSH393227:KSH393236 LCD393227:LCD393236 LLZ393227:LLZ393236 LVV393227:LVV393236 MFR393227:MFR393236 MPN393227:MPN393236 MZJ393227:MZJ393236 NJF393227:NJF393236 NTB393227:NTB393236 OCX393227:OCX393236 OMT393227:OMT393236 OWP393227:OWP393236 PGL393227:PGL393236 PQH393227:PQH393236 QAD393227:QAD393236 QJZ393227:QJZ393236 QTV393227:QTV393236 RDR393227:RDR393236 RNN393227:RNN393236 RXJ393227:RXJ393236 SHF393227:SHF393236 SRB393227:SRB393236 TAX393227:TAX393236 TKT393227:TKT393236 TUP393227:TUP393236 UEL393227:UEL393236 UOH393227:UOH393236 UYD393227:UYD393236 VHZ393227:VHZ393236 VRV393227:VRV393236 WBR393227:WBR393236 WLN393227:WLN393236 WVJ393227:WVJ393236 B458763:B458772 IX458763:IX458772 ST458763:ST458772 ACP458763:ACP458772 AML458763:AML458772 AWH458763:AWH458772 BGD458763:BGD458772 BPZ458763:BPZ458772 BZV458763:BZV458772 CJR458763:CJR458772 CTN458763:CTN458772 DDJ458763:DDJ458772 DNF458763:DNF458772 DXB458763:DXB458772 EGX458763:EGX458772 EQT458763:EQT458772 FAP458763:FAP458772 FKL458763:FKL458772 FUH458763:FUH458772 GED458763:GED458772 GNZ458763:GNZ458772 GXV458763:GXV458772 HHR458763:HHR458772 HRN458763:HRN458772 IBJ458763:IBJ458772 ILF458763:ILF458772 IVB458763:IVB458772 JEX458763:JEX458772 JOT458763:JOT458772 JYP458763:JYP458772 KIL458763:KIL458772 KSH458763:KSH458772 LCD458763:LCD458772 LLZ458763:LLZ458772 LVV458763:LVV458772 MFR458763:MFR458772 MPN458763:MPN458772 MZJ458763:MZJ458772 NJF458763:NJF458772 NTB458763:NTB458772 OCX458763:OCX458772 OMT458763:OMT458772 OWP458763:OWP458772 PGL458763:PGL458772 PQH458763:PQH458772 QAD458763:QAD458772 QJZ458763:QJZ458772 QTV458763:QTV458772 RDR458763:RDR458772 RNN458763:RNN458772 RXJ458763:RXJ458772 SHF458763:SHF458772 SRB458763:SRB458772 TAX458763:TAX458772 TKT458763:TKT458772 TUP458763:TUP458772 UEL458763:UEL458772 UOH458763:UOH458772 UYD458763:UYD458772 VHZ458763:VHZ458772 VRV458763:VRV458772 WBR458763:WBR458772 WLN458763:WLN458772 WVJ458763:WVJ458772 B524299:B524308 IX524299:IX524308 ST524299:ST524308 ACP524299:ACP524308 AML524299:AML524308 AWH524299:AWH524308 BGD524299:BGD524308 BPZ524299:BPZ524308 BZV524299:BZV524308 CJR524299:CJR524308 CTN524299:CTN524308 DDJ524299:DDJ524308 DNF524299:DNF524308 DXB524299:DXB524308 EGX524299:EGX524308 EQT524299:EQT524308 FAP524299:FAP524308 FKL524299:FKL524308 FUH524299:FUH524308 GED524299:GED524308 GNZ524299:GNZ524308 GXV524299:GXV524308 HHR524299:HHR524308 HRN524299:HRN524308 IBJ524299:IBJ524308 ILF524299:ILF524308 IVB524299:IVB524308 JEX524299:JEX524308 JOT524299:JOT524308 JYP524299:JYP524308 KIL524299:KIL524308 KSH524299:KSH524308 LCD524299:LCD524308 LLZ524299:LLZ524308 LVV524299:LVV524308 MFR524299:MFR524308 MPN524299:MPN524308 MZJ524299:MZJ524308 NJF524299:NJF524308 NTB524299:NTB524308 OCX524299:OCX524308 OMT524299:OMT524308 OWP524299:OWP524308 PGL524299:PGL524308 PQH524299:PQH524308 QAD524299:QAD524308 QJZ524299:QJZ524308 QTV524299:QTV524308 RDR524299:RDR524308 RNN524299:RNN524308 RXJ524299:RXJ524308 SHF524299:SHF524308 SRB524299:SRB524308 TAX524299:TAX524308 TKT524299:TKT524308 TUP524299:TUP524308 UEL524299:UEL524308 UOH524299:UOH524308 UYD524299:UYD524308 VHZ524299:VHZ524308 VRV524299:VRV524308 WBR524299:WBR524308 WLN524299:WLN524308 WVJ524299:WVJ524308 B589835:B589844 IX589835:IX589844 ST589835:ST589844 ACP589835:ACP589844 AML589835:AML589844 AWH589835:AWH589844 BGD589835:BGD589844 BPZ589835:BPZ589844 BZV589835:BZV589844 CJR589835:CJR589844 CTN589835:CTN589844 DDJ589835:DDJ589844 DNF589835:DNF589844 DXB589835:DXB589844 EGX589835:EGX589844 EQT589835:EQT589844 FAP589835:FAP589844 FKL589835:FKL589844 FUH589835:FUH589844 GED589835:GED589844 GNZ589835:GNZ589844 GXV589835:GXV589844 HHR589835:HHR589844 HRN589835:HRN589844 IBJ589835:IBJ589844 ILF589835:ILF589844 IVB589835:IVB589844 JEX589835:JEX589844 JOT589835:JOT589844 JYP589835:JYP589844 KIL589835:KIL589844 KSH589835:KSH589844 LCD589835:LCD589844 LLZ589835:LLZ589844 LVV589835:LVV589844 MFR589835:MFR589844 MPN589835:MPN589844 MZJ589835:MZJ589844 NJF589835:NJF589844 NTB589835:NTB589844 OCX589835:OCX589844 OMT589835:OMT589844 OWP589835:OWP589844 PGL589835:PGL589844 PQH589835:PQH589844 QAD589835:QAD589844 QJZ589835:QJZ589844 QTV589835:QTV589844 RDR589835:RDR589844 RNN589835:RNN589844 RXJ589835:RXJ589844 SHF589835:SHF589844 SRB589835:SRB589844 TAX589835:TAX589844 TKT589835:TKT589844 TUP589835:TUP589844 UEL589835:UEL589844 UOH589835:UOH589844 UYD589835:UYD589844 VHZ589835:VHZ589844 VRV589835:VRV589844 WBR589835:WBR589844 WLN589835:WLN589844 WVJ589835:WVJ589844 B655371:B655380 IX655371:IX655380 ST655371:ST655380 ACP655371:ACP655380 AML655371:AML655380 AWH655371:AWH655380 BGD655371:BGD655380 BPZ655371:BPZ655380 BZV655371:BZV655380 CJR655371:CJR655380 CTN655371:CTN655380 DDJ655371:DDJ655380 DNF655371:DNF655380 DXB655371:DXB655380 EGX655371:EGX655380 EQT655371:EQT655380 FAP655371:FAP655380 FKL655371:FKL655380 FUH655371:FUH655380 GED655371:GED655380 GNZ655371:GNZ655380 GXV655371:GXV655380 HHR655371:HHR655380 HRN655371:HRN655380 IBJ655371:IBJ655380 ILF655371:ILF655380 IVB655371:IVB655380 JEX655371:JEX655380 JOT655371:JOT655380 JYP655371:JYP655380 KIL655371:KIL655380 KSH655371:KSH655380 LCD655371:LCD655380 LLZ655371:LLZ655380 LVV655371:LVV655380 MFR655371:MFR655380 MPN655371:MPN655380 MZJ655371:MZJ655380 NJF655371:NJF655380 NTB655371:NTB655380 OCX655371:OCX655380 OMT655371:OMT655380 OWP655371:OWP655380 PGL655371:PGL655380 PQH655371:PQH655380 QAD655371:QAD655380 QJZ655371:QJZ655380 QTV655371:QTV655380 RDR655371:RDR655380 RNN655371:RNN655380 RXJ655371:RXJ655380 SHF655371:SHF655380 SRB655371:SRB655380 TAX655371:TAX655380 TKT655371:TKT655380 TUP655371:TUP655380 UEL655371:UEL655380 UOH655371:UOH655380 UYD655371:UYD655380 VHZ655371:VHZ655380 VRV655371:VRV655380 WBR655371:WBR655380 WLN655371:WLN655380 WVJ655371:WVJ655380 B720907:B720916 IX720907:IX720916 ST720907:ST720916 ACP720907:ACP720916 AML720907:AML720916 AWH720907:AWH720916 BGD720907:BGD720916 BPZ720907:BPZ720916 BZV720907:BZV720916 CJR720907:CJR720916 CTN720907:CTN720916 DDJ720907:DDJ720916 DNF720907:DNF720916 DXB720907:DXB720916 EGX720907:EGX720916 EQT720907:EQT720916 FAP720907:FAP720916 FKL720907:FKL720916 FUH720907:FUH720916 GED720907:GED720916 GNZ720907:GNZ720916 GXV720907:GXV720916 HHR720907:HHR720916 HRN720907:HRN720916 IBJ720907:IBJ720916 ILF720907:ILF720916 IVB720907:IVB720916 JEX720907:JEX720916 JOT720907:JOT720916 JYP720907:JYP720916 KIL720907:KIL720916 KSH720907:KSH720916 LCD720907:LCD720916 LLZ720907:LLZ720916 LVV720907:LVV720916 MFR720907:MFR720916 MPN720907:MPN720916 MZJ720907:MZJ720916 NJF720907:NJF720916 NTB720907:NTB720916 OCX720907:OCX720916 OMT720907:OMT720916 OWP720907:OWP720916 PGL720907:PGL720916 PQH720907:PQH720916 QAD720907:QAD720916 QJZ720907:QJZ720916 QTV720907:QTV720916 RDR720907:RDR720916 RNN720907:RNN720916 RXJ720907:RXJ720916 SHF720907:SHF720916 SRB720907:SRB720916 TAX720907:TAX720916 TKT720907:TKT720916 TUP720907:TUP720916 UEL720907:UEL720916 UOH720907:UOH720916 UYD720907:UYD720916 VHZ720907:VHZ720916 VRV720907:VRV720916 WBR720907:WBR720916 WLN720907:WLN720916 WVJ720907:WVJ720916 B786443:B786452 IX786443:IX786452 ST786443:ST786452 ACP786443:ACP786452 AML786443:AML786452 AWH786443:AWH786452 BGD786443:BGD786452 BPZ786443:BPZ786452 BZV786443:BZV786452 CJR786443:CJR786452 CTN786443:CTN786452 DDJ786443:DDJ786452 DNF786443:DNF786452 DXB786443:DXB786452 EGX786443:EGX786452 EQT786443:EQT786452 FAP786443:FAP786452 FKL786443:FKL786452 FUH786443:FUH786452 GED786443:GED786452 GNZ786443:GNZ786452 GXV786443:GXV786452 HHR786443:HHR786452 HRN786443:HRN786452 IBJ786443:IBJ786452 ILF786443:ILF786452 IVB786443:IVB786452 JEX786443:JEX786452 JOT786443:JOT786452 JYP786443:JYP786452 KIL786443:KIL786452 KSH786443:KSH786452 LCD786443:LCD786452 LLZ786443:LLZ786452 LVV786443:LVV786452 MFR786443:MFR786452 MPN786443:MPN786452 MZJ786443:MZJ786452 NJF786443:NJF786452 NTB786443:NTB786452 OCX786443:OCX786452 OMT786443:OMT786452 OWP786443:OWP786452 PGL786443:PGL786452 PQH786443:PQH786452 QAD786443:QAD786452 QJZ786443:QJZ786452 QTV786443:QTV786452 RDR786443:RDR786452 RNN786443:RNN786452 RXJ786443:RXJ786452 SHF786443:SHF786452 SRB786443:SRB786452 TAX786443:TAX786452 TKT786443:TKT786452 TUP786443:TUP786452 UEL786443:UEL786452 UOH786443:UOH786452 UYD786443:UYD786452 VHZ786443:VHZ786452 VRV786443:VRV786452 WBR786443:WBR786452 WLN786443:WLN786452 WVJ786443:WVJ786452 B851979:B851988 IX851979:IX851988 ST851979:ST851988 ACP851979:ACP851988 AML851979:AML851988 AWH851979:AWH851988 BGD851979:BGD851988 BPZ851979:BPZ851988 BZV851979:BZV851988 CJR851979:CJR851988 CTN851979:CTN851988 DDJ851979:DDJ851988 DNF851979:DNF851988 DXB851979:DXB851988 EGX851979:EGX851988 EQT851979:EQT851988 FAP851979:FAP851988 FKL851979:FKL851988 FUH851979:FUH851988 GED851979:GED851988 GNZ851979:GNZ851988 GXV851979:GXV851988 HHR851979:HHR851988 HRN851979:HRN851988 IBJ851979:IBJ851988 ILF851979:ILF851988 IVB851979:IVB851988 JEX851979:JEX851988 JOT851979:JOT851988 JYP851979:JYP851988 KIL851979:KIL851988 KSH851979:KSH851988 LCD851979:LCD851988 LLZ851979:LLZ851988 LVV851979:LVV851988 MFR851979:MFR851988 MPN851979:MPN851988 MZJ851979:MZJ851988 NJF851979:NJF851988 NTB851979:NTB851988 OCX851979:OCX851988 OMT851979:OMT851988 OWP851979:OWP851988 PGL851979:PGL851988 PQH851979:PQH851988 QAD851979:QAD851988 QJZ851979:QJZ851988 QTV851979:QTV851988 RDR851979:RDR851988 RNN851979:RNN851988 RXJ851979:RXJ851988 SHF851979:SHF851988 SRB851979:SRB851988 TAX851979:TAX851988 TKT851979:TKT851988 TUP851979:TUP851988 UEL851979:UEL851988 UOH851979:UOH851988 UYD851979:UYD851988 VHZ851979:VHZ851988 VRV851979:VRV851988 WBR851979:WBR851988 WLN851979:WLN851988 WVJ851979:WVJ851988 B917515:B917524 IX917515:IX917524 ST917515:ST917524 ACP917515:ACP917524 AML917515:AML917524 AWH917515:AWH917524 BGD917515:BGD917524 BPZ917515:BPZ917524 BZV917515:BZV917524 CJR917515:CJR917524 CTN917515:CTN917524 DDJ917515:DDJ917524 DNF917515:DNF917524 DXB917515:DXB917524 EGX917515:EGX917524 EQT917515:EQT917524 FAP917515:FAP917524 FKL917515:FKL917524 FUH917515:FUH917524 GED917515:GED917524 GNZ917515:GNZ917524 GXV917515:GXV917524 HHR917515:HHR917524 HRN917515:HRN917524 IBJ917515:IBJ917524 ILF917515:ILF917524 IVB917515:IVB917524 JEX917515:JEX917524 JOT917515:JOT917524 JYP917515:JYP917524 KIL917515:KIL917524 KSH917515:KSH917524 LCD917515:LCD917524 LLZ917515:LLZ917524 LVV917515:LVV917524 MFR917515:MFR917524 MPN917515:MPN917524 MZJ917515:MZJ917524 NJF917515:NJF917524 NTB917515:NTB917524 OCX917515:OCX917524 OMT917515:OMT917524 OWP917515:OWP917524 PGL917515:PGL917524 PQH917515:PQH917524 QAD917515:QAD917524 QJZ917515:QJZ917524 QTV917515:QTV917524 RDR917515:RDR917524 RNN917515:RNN917524 RXJ917515:RXJ917524 SHF917515:SHF917524 SRB917515:SRB917524 TAX917515:TAX917524 TKT917515:TKT917524 TUP917515:TUP917524 UEL917515:UEL917524 UOH917515:UOH917524 UYD917515:UYD917524 VHZ917515:VHZ917524 VRV917515:VRV917524 WBR917515:WBR917524 WLN917515:WLN917524 WVJ917515:WVJ917524 B983051:B983060 IX983051:IX983060 ST983051:ST983060 ACP983051:ACP983060 AML983051:AML983060 AWH983051:AWH983060 BGD983051:BGD983060 BPZ983051:BPZ983060 BZV983051:BZV983060 CJR983051:CJR983060 CTN983051:CTN983060 DDJ983051:DDJ983060 DNF983051:DNF983060 DXB983051:DXB983060 EGX983051:EGX983060 EQT983051:EQT983060 FAP983051:FAP983060 FKL983051:FKL983060 FUH983051:FUH983060 GED983051:GED983060 GNZ983051:GNZ983060 GXV983051:GXV983060 HHR983051:HHR983060 HRN983051:HRN983060 IBJ983051:IBJ983060 ILF983051:ILF983060 IVB983051:IVB983060 JEX983051:JEX983060 JOT983051:JOT983060 JYP983051:JYP983060 KIL983051:KIL983060 KSH983051:KSH983060 LCD983051:LCD983060 LLZ983051:LLZ983060 LVV983051:LVV983060 MFR983051:MFR983060 MPN983051:MPN983060 MZJ983051:MZJ983060 NJF983051:NJF983060 NTB983051:NTB983060 OCX983051:OCX983060 OMT983051:OMT983060 OWP983051:OWP983060 PGL983051:PGL983060 PQH983051:PQH983060 QAD983051:QAD983060 QJZ983051:QJZ983060 QTV983051:QTV983060 RDR983051:RDR983060 RNN983051:RNN983060 RXJ983051:RXJ983060 SHF983051:SHF983060 SRB983051:SRB983060 TAX983051:TAX983060 TKT983051:TKT983060 TUP983051:TUP983060 UEL983051:UEL983060 UOH983051:UOH983060 UYD983051:UYD983060 VHZ983051:VHZ983060 VRV983051:VRV983060 WBR983051:WBR983060 WLN983051:WLN983060 WVJ983051:WVJ983060" xr:uid="{435A7DF2-780A-4185-81BB-81DEE433D763}">
      <formula1>$B$41:$B$58</formula1>
    </dataValidation>
    <dataValidation type="list" allowBlank="1" showInputMessage="1" showErrorMessage="1" sqref="C5 IY5 SU5 ACQ5 AMM5 AWI5 BGE5 BQA5 BZW5 CJS5 CTO5 DDK5 DNG5 DXC5 EGY5 EQU5 FAQ5 FKM5 FUI5 GEE5 GOA5 GXW5 HHS5 HRO5 IBK5 ILG5 IVC5 JEY5 JOU5 JYQ5 KIM5 KSI5 LCE5 LMA5 LVW5 MFS5 MPO5 MZK5 NJG5 NTC5 OCY5 OMU5 OWQ5 PGM5 PQI5 QAE5 QKA5 QTW5 RDS5 RNO5 RXK5 SHG5 SRC5 TAY5 TKU5 TUQ5 UEM5 UOI5 UYE5 VIA5 VRW5 WBS5 WLO5 WVK5 C65541 IY65541 SU65541 ACQ65541 AMM65541 AWI65541 BGE65541 BQA65541 BZW65541 CJS65541 CTO65541 DDK65541 DNG65541 DXC65541 EGY65541 EQU65541 FAQ65541 FKM65541 FUI65541 GEE65541 GOA65541 GXW65541 HHS65541 HRO65541 IBK65541 ILG65541 IVC65541 JEY65541 JOU65541 JYQ65541 KIM65541 KSI65541 LCE65541 LMA65541 LVW65541 MFS65541 MPO65541 MZK65541 NJG65541 NTC65541 OCY65541 OMU65541 OWQ65541 PGM65541 PQI65541 QAE65541 QKA65541 QTW65541 RDS65541 RNO65541 RXK65541 SHG65541 SRC65541 TAY65541 TKU65541 TUQ65541 UEM65541 UOI65541 UYE65541 VIA65541 VRW65541 WBS65541 WLO65541 WVK65541 C131077 IY131077 SU131077 ACQ131077 AMM131077 AWI131077 BGE131077 BQA131077 BZW131077 CJS131077 CTO131077 DDK131077 DNG131077 DXC131077 EGY131077 EQU131077 FAQ131077 FKM131077 FUI131077 GEE131077 GOA131077 GXW131077 HHS131077 HRO131077 IBK131077 ILG131077 IVC131077 JEY131077 JOU131077 JYQ131077 KIM131077 KSI131077 LCE131077 LMA131077 LVW131077 MFS131077 MPO131077 MZK131077 NJG131077 NTC131077 OCY131077 OMU131077 OWQ131077 PGM131077 PQI131077 QAE131077 QKA131077 QTW131077 RDS131077 RNO131077 RXK131077 SHG131077 SRC131077 TAY131077 TKU131077 TUQ131077 UEM131077 UOI131077 UYE131077 VIA131077 VRW131077 WBS131077 WLO131077 WVK131077 C196613 IY196613 SU196613 ACQ196613 AMM196613 AWI196613 BGE196613 BQA196613 BZW196613 CJS196613 CTO196613 DDK196613 DNG196613 DXC196613 EGY196613 EQU196613 FAQ196613 FKM196613 FUI196613 GEE196613 GOA196613 GXW196613 HHS196613 HRO196613 IBK196613 ILG196613 IVC196613 JEY196613 JOU196613 JYQ196613 KIM196613 KSI196613 LCE196613 LMA196613 LVW196613 MFS196613 MPO196613 MZK196613 NJG196613 NTC196613 OCY196613 OMU196613 OWQ196613 PGM196613 PQI196613 QAE196613 QKA196613 QTW196613 RDS196613 RNO196613 RXK196613 SHG196613 SRC196613 TAY196613 TKU196613 TUQ196613 UEM196613 UOI196613 UYE196613 VIA196613 VRW196613 WBS196613 WLO196613 WVK196613 C262149 IY262149 SU262149 ACQ262149 AMM262149 AWI262149 BGE262149 BQA262149 BZW262149 CJS262149 CTO262149 DDK262149 DNG262149 DXC262149 EGY262149 EQU262149 FAQ262149 FKM262149 FUI262149 GEE262149 GOA262149 GXW262149 HHS262149 HRO262149 IBK262149 ILG262149 IVC262149 JEY262149 JOU262149 JYQ262149 KIM262149 KSI262149 LCE262149 LMA262149 LVW262149 MFS262149 MPO262149 MZK262149 NJG262149 NTC262149 OCY262149 OMU262149 OWQ262149 PGM262149 PQI262149 QAE262149 QKA262149 QTW262149 RDS262149 RNO262149 RXK262149 SHG262149 SRC262149 TAY262149 TKU262149 TUQ262149 UEM262149 UOI262149 UYE262149 VIA262149 VRW262149 WBS262149 WLO262149 WVK262149 C327685 IY327685 SU327685 ACQ327685 AMM327685 AWI327685 BGE327685 BQA327685 BZW327685 CJS327685 CTO327685 DDK327685 DNG327685 DXC327685 EGY327685 EQU327685 FAQ327685 FKM327685 FUI327685 GEE327685 GOA327685 GXW327685 HHS327685 HRO327685 IBK327685 ILG327685 IVC327685 JEY327685 JOU327685 JYQ327685 KIM327685 KSI327685 LCE327685 LMA327685 LVW327685 MFS327685 MPO327685 MZK327685 NJG327685 NTC327685 OCY327685 OMU327685 OWQ327685 PGM327685 PQI327685 QAE327685 QKA327685 QTW327685 RDS327685 RNO327685 RXK327685 SHG327685 SRC327685 TAY327685 TKU327685 TUQ327685 UEM327685 UOI327685 UYE327685 VIA327685 VRW327685 WBS327685 WLO327685 WVK327685 C393221 IY393221 SU393221 ACQ393221 AMM393221 AWI393221 BGE393221 BQA393221 BZW393221 CJS393221 CTO393221 DDK393221 DNG393221 DXC393221 EGY393221 EQU393221 FAQ393221 FKM393221 FUI393221 GEE393221 GOA393221 GXW393221 HHS393221 HRO393221 IBK393221 ILG393221 IVC393221 JEY393221 JOU393221 JYQ393221 KIM393221 KSI393221 LCE393221 LMA393221 LVW393221 MFS393221 MPO393221 MZK393221 NJG393221 NTC393221 OCY393221 OMU393221 OWQ393221 PGM393221 PQI393221 QAE393221 QKA393221 QTW393221 RDS393221 RNO393221 RXK393221 SHG393221 SRC393221 TAY393221 TKU393221 TUQ393221 UEM393221 UOI393221 UYE393221 VIA393221 VRW393221 WBS393221 WLO393221 WVK393221 C458757 IY458757 SU458757 ACQ458757 AMM458757 AWI458757 BGE458757 BQA458757 BZW458757 CJS458757 CTO458757 DDK458757 DNG458757 DXC458757 EGY458757 EQU458757 FAQ458757 FKM458757 FUI458757 GEE458757 GOA458757 GXW458757 HHS458757 HRO458757 IBK458757 ILG458757 IVC458757 JEY458757 JOU458757 JYQ458757 KIM458757 KSI458757 LCE458757 LMA458757 LVW458757 MFS458757 MPO458757 MZK458757 NJG458757 NTC458757 OCY458757 OMU458757 OWQ458757 PGM458757 PQI458757 QAE458757 QKA458757 QTW458757 RDS458757 RNO458757 RXK458757 SHG458757 SRC458757 TAY458757 TKU458757 TUQ458757 UEM458757 UOI458757 UYE458757 VIA458757 VRW458757 WBS458757 WLO458757 WVK458757 C524293 IY524293 SU524293 ACQ524293 AMM524293 AWI524293 BGE524293 BQA524293 BZW524293 CJS524293 CTO524293 DDK524293 DNG524293 DXC524293 EGY524293 EQU524293 FAQ524293 FKM524293 FUI524293 GEE524293 GOA524293 GXW524293 HHS524293 HRO524293 IBK524293 ILG524293 IVC524293 JEY524293 JOU524293 JYQ524293 KIM524293 KSI524293 LCE524293 LMA524293 LVW524293 MFS524293 MPO524293 MZK524293 NJG524293 NTC524293 OCY524293 OMU524293 OWQ524293 PGM524293 PQI524293 QAE524293 QKA524293 QTW524293 RDS524293 RNO524293 RXK524293 SHG524293 SRC524293 TAY524293 TKU524293 TUQ524293 UEM524293 UOI524293 UYE524293 VIA524293 VRW524293 WBS524293 WLO524293 WVK524293 C589829 IY589829 SU589829 ACQ589829 AMM589829 AWI589829 BGE589829 BQA589829 BZW589829 CJS589829 CTO589829 DDK589829 DNG589829 DXC589829 EGY589829 EQU589829 FAQ589829 FKM589829 FUI589829 GEE589829 GOA589829 GXW589829 HHS589829 HRO589829 IBK589829 ILG589829 IVC589829 JEY589829 JOU589829 JYQ589829 KIM589829 KSI589829 LCE589829 LMA589829 LVW589829 MFS589829 MPO589829 MZK589829 NJG589829 NTC589829 OCY589829 OMU589829 OWQ589829 PGM589829 PQI589829 QAE589829 QKA589829 QTW589829 RDS589829 RNO589829 RXK589829 SHG589829 SRC589829 TAY589829 TKU589829 TUQ589829 UEM589829 UOI589829 UYE589829 VIA589829 VRW589829 WBS589829 WLO589829 WVK589829 C655365 IY655365 SU655365 ACQ655365 AMM655365 AWI655365 BGE655365 BQA655365 BZW655365 CJS655365 CTO655365 DDK655365 DNG655365 DXC655365 EGY655365 EQU655365 FAQ655365 FKM655365 FUI655365 GEE655365 GOA655365 GXW655365 HHS655365 HRO655365 IBK655365 ILG655365 IVC655365 JEY655365 JOU655365 JYQ655365 KIM655365 KSI655365 LCE655365 LMA655365 LVW655365 MFS655365 MPO655365 MZK655365 NJG655365 NTC655365 OCY655365 OMU655365 OWQ655365 PGM655365 PQI655365 QAE655365 QKA655365 QTW655365 RDS655365 RNO655365 RXK655365 SHG655365 SRC655365 TAY655365 TKU655365 TUQ655365 UEM655365 UOI655365 UYE655365 VIA655365 VRW655365 WBS655365 WLO655365 WVK655365 C720901 IY720901 SU720901 ACQ720901 AMM720901 AWI720901 BGE720901 BQA720901 BZW720901 CJS720901 CTO720901 DDK720901 DNG720901 DXC720901 EGY720901 EQU720901 FAQ720901 FKM720901 FUI720901 GEE720901 GOA720901 GXW720901 HHS720901 HRO720901 IBK720901 ILG720901 IVC720901 JEY720901 JOU720901 JYQ720901 KIM720901 KSI720901 LCE720901 LMA720901 LVW720901 MFS720901 MPO720901 MZK720901 NJG720901 NTC720901 OCY720901 OMU720901 OWQ720901 PGM720901 PQI720901 QAE720901 QKA720901 QTW720901 RDS720901 RNO720901 RXK720901 SHG720901 SRC720901 TAY720901 TKU720901 TUQ720901 UEM720901 UOI720901 UYE720901 VIA720901 VRW720901 WBS720901 WLO720901 WVK720901 C786437 IY786437 SU786437 ACQ786437 AMM786437 AWI786437 BGE786437 BQA786437 BZW786437 CJS786437 CTO786437 DDK786437 DNG786437 DXC786437 EGY786437 EQU786437 FAQ786437 FKM786437 FUI786437 GEE786437 GOA786437 GXW786437 HHS786437 HRO786437 IBK786437 ILG786437 IVC786437 JEY786437 JOU786437 JYQ786437 KIM786437 KSI786437 LCE786437 LMA786437 LVW786437 MFS786437 MPO786437 MZK786437 NJG786437 NTC786437 OCY786437 OMU786437 OWQ786437 PGM786437 PQI786437 QAE786437 QKA786437 QTW786437 RDS786437 RNO786437 RXK786437 SHG786437 SRC786437 TAY786437 TKU786437 TUQ786437 UEM786437 UOI786437 UYE786437 VIA786437 VRW786437 WBS786437 WLO786437 WVK786437 C851973 IY851973 SU851973 ACQ851973 AMM851973 AWI851973 BGE851973 BQA851973 BZW851973 CJS851973 CTO851973 DDK851973 DNG851973 DXC851973 EGY851973 EQU851973 FAQ851973 FKM851973 FUI851973 GEE851973 GOA851973 GXW851973 HHS851973 HRO851973 IBK851973 ILG851973 IVC851973 JEY851973 JOU851973 JYQ851973 KIM851973 KSI851973 LCE851973 LMA851973 LVW851973 MFS851973 MPO851973 MZK851973 NJG851973 NTC851973 OCY851973 OMU851973 OWQ851973 PGM851973 PQI851973 QAE851973 QKA851973 QTW851973 RDS851973 RNO851973 RXK851973 SHG851973 SRC851973 TAY851973 TKU851973 TUQ851973 UEM851973 UOI851973 UYE851973 VIA851973 VRW851973 WBS851973 WLO851973 WVK851973 C917509 IY917509 SU917509 ACQ917509 AMM917509 AWI917509 BGE917509 BQA917509 BZW917509 CJS917509 CTO917509 DDK917509 DNG917509 DXC917509 EGY917509 EQU917509 FAQ917509 FKM917509 FUI917509 GEE917509 GOA917509 GXW917509 HHS917509 HRO917509 IBK917509 ILG917509 IVC917509 JEY917509 JOU917509 JYQ917509 KIM917509 KSI917509 LCE917509 LMA917509 LVW917509 MFS917509 MPO917509 MZK917509 NJG917509 NTC917509 OCY917509 OMU917509 OWQ917509 PGM917509 PQI917509 QAE917509 QKA917509 QTW917509 RDS917509 RNO917509 RXK917509 SHG917509 SRC917509 TAY917509 TKU917509 TUQ917509 UEM917509 UOI917509 UYE917509 VIA917509 VRW917509 WBS917509 WLO917509 WVK917509 C983045 IY983045 SU983045 ACQ983045 AMM983045 AWI983045 BGE983045 BQA983045 BZW983045 CJS983045 CTO983045 DDK983045 DNG983045 DXC983045 EGY983045 EQU983045 FAQ983045 FKM983045 FUI983045 GEE983045 GOA983045 GXW983045 HHS983045 HRO983045 IBK983045 ILG983045 IVC983045 JEY983045 JOU983045 JYQ983045 KIM983045 KSI983045 LCE983045 LMA983045 LVW983045 MFS983045 MPO983045 MZK983045 NJG983045 NTC983045 OCY983045 OMU983045 OWQ983045 PGM983045 PQI983045 QAE983045 QKA983045 QTW983045 RDS983045 RNO983045 RXK983045 SHG983045 SRC983045 TAY983045 TKU983045 TUQ983045 UEM983045 UOI983045 UYE983045 VIA983045 VRW983045 WBS983045 WLO983045 WVK983045" xr:uid="{B230EEC1-32DA-4D35-93F6-3A44BDDE4E45}">
      <formula1>$E$40:$H$40</formula1>
    </dataValidation>
  </dataValidations>
  <pageMargins left="0.7" right="0.7" top="0.75" bottom="0.75" header="0.3" footer="0.3"/>
  <pageSetup paperSize="9" scale="48" orientation="portrait" horizontalDpi="4294967294"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32"/>
  <sheetViews>
    <sheetView view="pageBreakPreview" zoomScale="60" zoomScaleNormal="93" workbookViewId="0">
      <selection activeCell="C2" sqref="C2"/>
    </sheetView>
  </sheetViews>
  <sheetFormatPr defaultRowHeight="13.5" x14ac:dyDescent="0.15"/>
  <sheetData>
    <row r="1" spans="2:2" x14ac:dyDescent="0.15">
      <c r="B1" t="s">
        <v>119</v>
      </c>
    </row>
    <row r="32" spans="2:2" x14ac:dyDescent="0.15">
      <c r="B32" t="s">
        <v>93</v>
      </c>
    </row>
  </sheetData>
  <phoneticPr fontId="1"/>
  <pageMargins left="0.7" right="0.7" top="0.75" bottom="0.75" header="0.3" footer="0.3"/>
  <pageSetup paperSize="9" scale="89" orientation="portrait" horizontalDpi="4294967294"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基本事項</vt:lpstr>
      <vt:lpstr>数量</vt:lpstr>
      <vt:lpstr>区画線</vt:lpstr>
      <vt:lpstr>運搬</vt:lpstr>
      <vt:lpstr>運搬!Print_Area</vt:lpstr>
      <vt:lpstr>区画線!Print_Area</vt:lpstr>
      <vt:lpstr>数量!Print_Area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1886</cp:lastModifiedBy>
  <cp:lastPrinted>2025-06-18T07:50:13Z</cp:lastPrinted>
  <dcterms:created xsi:type="dcterms:W3CDTF">2020-11-13T01:29:22Z</dcterms:created>
  <dcterms:modified xsi:type="dcterms:W3CDTF">2025-06-23T23:59:18Z</dcterms:modified>
</cp:coreProperties>
</file>