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49\共有フォルダ\土木振興係共有\361土｜白馬村設計書\R6白馬村菅沢(橋梁災害復旧)\実施設計書\金入設計書\積算データ\"/>
    </mc:Choice>
  </mc:AlternateContent>
  <xr:revisionPtr revIDLastSave="0" documentId="13_ncr:1_{4CE61F52-7B7A-45C4-9FE7-E82506D02372}" xr6:coauthVersionLast="47" xr6:coauthVersionMax="47" xr10:uidLastSave="{00000000-0000-0000-0000-000000000000}"/>
  <bookViews>
    <workbookView xWindow="-120" yWindow="-120" windowWidth="29040" windowHeight="15840" activeTab="1" xr2:uid="{57A35F37-AF5F-443F-B4DA-9220DD09C166}"/>
  </bookViews>
  <sheets>
    <sheet name="数量集計表" sheetId="2" r:id="rId1"/>
    <sheet name="土工数量計算書" sheetId="1" r:id="rId2"/>
  </sheets>
  <definedNames>
    <definedName name="_xlnm.Print_Area" localSheetId="0">数量集計表!$B$2:$H$50</definedName>
    <definedName name="_xlnm.Print_Area" localSheetId="1">土工数量計算書!$B$2:$I$35</definedName>
    <definedName name="_xlnm.Print_Titles" localSheetId="0">数量集計表!$1:$4</definedName>
    <definedName name="_xlnm.Print_Titles" localSheetId="1">土工数量計算書!$2:$5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  <c r="F31" i="1"/>
  <c r="G25" i="1"/>
  <c r="F25" i="1"/>
  <c r="G23" i="1"/>
  <c r="I23" i="1" s="1"/>
  <c r="F23" i="1"/>
  <c r="H23" i="1"/>
  <c r="C33" i="1"/>
  <c r="G31" i="1"/>
  <c r="I31" i="1" s="1"/>
  <c r="H31" i="1"/>
  <c r="H9" i="1"/>
  <c r="G17" i="1"/>
  <c r="I17" i="1" s="1"/>
  <c r="F17" i="1"/>
  <c r="H17" i="1" s="1"/>
  <c r="F9" i="1"/>
  <c r="G9" i="1"/>
  <c r="I9" i="1" s="1"/>
  <c r="C19" i="1"/>
  <c r="F46" i="2"/>
  <c r="G46" i="2" s="1"/>
  <c r="G36" i="2"/>
  <c r="G38" i="2"/>
  <c r="G40" i="2"/>
  <c r="G42" i="2"/>
  <c r="G44" i="2"/>
  <c r="G48" i="2"/>
  <c r="G50" i="2"/>
  <c r="G34" i="2"/>
  <c r="F28" i="2"/>
  <c r="F30" i="2" s="1"/>
  <c r="G29" i="1" l="1"/>
  <c r="I29" i="1" s="1"/>
  <c r="F29" i="1"/>
  <c r="H29" i="1" s="1"/>
  <c r="G27" i="1"/>
  <c r="I27" i="1" s="1"/>
  <c r="I33" i="1" s="1"/>
  <c r="F27" i="1"/>
  <c r="H27" i="1" s="1"/>
  <c r="H33" i="1" s="1"/>
  <c r="I25" i="1"/>
  <c r="H25" i="1"/>
  <c r="G15" i="1" l="1"/>
  <c r="I15" i="1" s="1"/>
  <c r="G13" i="1"/>
  <c r="I13" i="1" s="1"/>
  <c r="G11" i="1"/>
  <c r="I11" i="1" s="1"/>
  <c r="F15" i="1"/>
  <c r="H15" i="1" s="1"/>
  <c r="F13" i="1"/>
  <c r="H13" i="1" s="1"/>
  <c r="F11" i="1"/>
  <c r="H11" i="1" s="1"/>
  <c r="H19" i="1" s="1"/>
  <c r="H35" i="1" s="1"/>
  <c r="I19" i="1" l="1"/>
  <c r="G22" i="2"/>
  <c r="G30" i="2"/>
  <c r="G28" i="2"/>
  <c r="G26" i="2"/>
  <c r="G18" i="2"/>
  <c r="G16" i="2"/>
  <c r="I35" i="1" l="1"/>
  <c r="F10" i="2" s="1"/>
  <c r="G10" i="2" s="1"/>
  <c r="F8" i="2"/>
  <c r="F12" i="2" l="1"/>
  <c r="G12" i="2" s="1"/>
  <c r="D12" i="2"/>
  <c r="G8" i="2"/>
</calcChain>
</file>

<file path=xl/sharedStrings.xml><?xml version="1.0" encoding="utf-8"?>
<sst xmlns="http://schemas.openxmlformats.org/spreadsheetml/2006/main" count="98" uniqueCount="79">
  <si>
    <t>工種</t>
    <rPh sb="0" eb="2">
      <t>コウシュ</t>
    </rPh>
    <phoneticPr fontId="1"/>
  </si>
  <si>
    <t>細別</t>
    <rPh sb="0" eb="2">
      <t>サイベツ</t>
    </rPh>
    <phoneticPr fontId="1"/>
  </si>
  <si>
    <t>単位</t>
    <rPh sb="0" eb="2">
      <t>タンイ</t>
    </rPh>
    <phoneticPr fontId="1"/>
  </si>
  <si>
    <t>計算数量</t>
    <rPh sb="0" eb="2">
      <t>ケイサン</t>
    </rPh>
    <rPh sb="2" eb="4">
      <t>スウリョウ</t>
    </rPh>
    <phoneticPr fontId="1"/>
  </si>
  <si>
    <t>土工</t>
    <rPh sb="0" eb="2">
      <t>ドコウ</t>
    </rPh>
    <phoneticPr fontId="1"/>
  </si>
  <si>
    <t>掘削</t>
    <rPh sb="0" eb="2">
      <t>クッサク</t>
    </rPh>
    <phoneticPr fontId="1"/>
  </si>
  <si>
    <t>埋戻し</t>
    <rPh sb="0" eb="2">
      <t>ウメモド</t>
    </rPh>
    <phoneticPr fontId="1"/>
  </si>
  <si>
    <t>m3</t>
    <phoneticPr fontId="1"/>
  </si>
  <si>
    <t>設計数量</t>
    <rPh sb="0" eb="2">
      <t>セッケイ</t>
    </rPh>
    <rPh sb="2" eb="4">
      <t>スウリョウ</t>
    </rPh>
    <phoneticPr fontId="1"/>
  </si>
  <si>
    <t>規格</t>
    <rPh sb="0" eb="2">
      <t>キカク</t>
    </rPh>
    <phoneticPr fontId="1"/>
  </si>
  <si>
    <t>備考</t>
    <rPh sb="0" eb="2">
      <t>ビコウ</t>
    </rPh>
    <phoneticPr fontId="1"/>
  </si>
  <si>
    <t>残土処理</t>
    <rPh sb="0" eb="2">
      <t>ザンド</t>
    </rPh>
    <rPh sb="2" eb="4">
      <t>ショリ</t>
    </rPh>
    <phoneticPr fontId="1"/>
  </si>
  <si>
    <t>帯工</t>
    <rPh sb="0" eb="2">
      <t>オビコウ</t>
    </rPh>
    <phoneticPr fontId="1"/>
  </si>
  <si>
    <t>コンクリート打設</t>
    <rPh sb="6" eb="8">
      <t>ダセツ</t>
    </rPh>
    <phoneticPr fontId="1"/>
  </si>
  <si>
    <t>構造図より</t>
    <rPh sb="0" eb="3">
      <t>コウゾウズ</t>
    </rPh>
    <phoneticPr fontId="1"/>
  </si>
  <si>
    <t>型枠</t>
    <rPh sb="0" eb="2">
      <t>カタワク</t>
    </rPh>
    <phoneticPr fontId="1"/>
  </si>
  <si>
    <t>m2</t>
    <phoneticPr fontId="1"/>
  </si>
  <si>
    <t>寄石工</t>
    <rPh sb="0" eb="1">
      <t>ヨセ</t>
    </rPh>
    <rPh sb="1" eb="2">
      <t>イシ</t>
    </rPh>
    <rPh sb="2" eb="3">
      <t>コウ</t>
    </rPh>
    <phoneticPr fontId="1"/>
  </si>
  <si>
    <t>上段：前回数量</t>
    <rPh sb="0" eb="2">
      <t>ジョウダン</t>
    </rPh>
    <rPh sb="3" eb="7">
      <t>ゼンカイスウリョウ</t>
    </rPh>
    <phoneticPr fontId="1"/>
  </si>
  <si>
    <t>下段：今回数量</t>
    <rPh sb="0" eb="2">
      <t>カダン</t>
    </rPh>
    <rPh sb="3" eb="5">
      <t>コンカイ</t>
    </rPh>
    <rPh sb="5" eb="7">
      <t>スウリョウ</t>
    </rPh>
    <phoneticPr fontId="1"/>
  </si>
  <si>
    <t>任意仮設工</t>
    <rPh sb="0" eb="2">
      <t>ニンイ</t>
    </rPh>
    <rPh sb="2" eb="5">
      <t>カセツコウ</t>
    </rPh>
    <phoneticPr fontId="1"/>
  </si>
  <si>
    <t>m</t>
    <phoneticPr fontId="1"/>
  </si>
  <si>
    <t>t</t>
    <phoneticPr fontId="1"/>
  </si>
  <si>
    <t>ふとんかご</t>
    <phoneticPr fontId="1"/>
  </si>
  <si>
    <t>ふとんかご工</t>
    <rPh sb="5" eb="6">
      <t>コウ</t>
    </rPh>
    <phoneticPr fontId="1"/>
  </si>
  <si>
    <t>大型土のう製作・設置</t>
    <rPh sb="0" eb="2">
      <t>オオガタ</t>
    </rPh>
    <rPh sb="2" eb="3">
      <t>ド</t>
    </rPh>
    <rPh sb="5" eb="7">
      <t>セイサク</t>
    </rPh>
    <rPh sb="8" eb="10">
      <t>セッチ</t>
    </rPh>
    <phoneticPr fontId="1"/>
  </si>
  <si>
    <t>大型土のう撤去</t>
    <rPh sb="0" eb="2">
      <t>オオガタ</t>
    </rPh>
    <rPh sb="2" eb="3">
      <t>ド</t>
    </rPh>
    <rPh sb="5" eb="7">
      <t>テッキョ</t>
    </rPh>
    <phoneticPr fontId="1"/>
  </si>
  <si>
    <t>廃プラ運搬</t>
    <rPh sb="0" eb="1">
      <t>ハイ</t>
    </rPh>
    <rPh sb="3" eb="5">
      <t>ウンパン</t>
    </rPh>
    <phoneticPr fontId="1"/>
  </si>
  <si>
    <t>廃プラ処分</t>
    <rPh sb="0" eb="1">
      <t>ハイ</t>
    </rPh>
    <rPh sb="3" eb="5">
      <t>ショブン</t>
    </rPh>
    <phoneticPr fontId="1"/>
  </si>
  <si>
    <t>回</t>
    <rPh sb="0" eb="1">
      <t>カイ</t>
    </rPh>
    <phoneticPr fontId="1"/>
  </si>
  <si>
    <t>2tトラック　2.9t吊　40.9×2/30=2.72時間</t>
    <rPh sb="11" eb="12">
      <t>ツリ</t>
    </rPh>
    <rPh sb="27" eb="29">
      <t>ジカン</t>
    </rPh>
    <phoneticPr fontId="1"/>
  </si>
  <si>
    <t>中詰土</t>
    <rPh sb="0" eb="1">
      <t>ナカ</t>
    </rPh>
    <rPh sb="1" eb="2">
      <t>ヅメ</t>
    </rPh>
    <rPh sb="2" eb="3">
      <t>ド</t>
    </rPh>
    <phoneticPr fontId="1"/>
  </si>
  <si>
    <t>測点</t>
    <rPh sb="0" eb="1">
      <t>ソク</t>
    </rPh>
    <rPh sb="1" eb="2">
      <t>テン</t>
    </rPh>
    <phoneticPr fontId="1"/>
  </si>
  <si>
    <t>距離</t>
    <rPh sb="0" eb="2">
      <t>キョリ</t>
    </rPh>
    <phoneticPr fontId="1"/>
  </si>
  <si>
    <t>掘削</t>
    <rPh sb="0" eb="2">
      <t>クッサク</t>
    </rPh>
    <phoneticPr fontId="1"/>
  </si>
  <si>
    <t>埋戻し</t>
    <rPh sb="0" eb="2">
      <t>ウメモド</t>
    </rPh>
    <phoneticPr fontId="1"/>
  </si>
  <si>
    <t>面積</t>
    <rPh sb="0" eb="2">
      <t>メンセキ</t>
    </rPh>
    <phoneticPr fontId="1"/>
  </si>
  <si>
    <t>平均</t>
    <rPh sb="0" eb="2">
      <t>ヘイキン</t>
    </rPh>
    <phoneticPr fontId="1"/>
  </si>
  <si>
    <t>体積</t>
    <rPh sb="0" eb="2">
      <t>タイセキ</t>
    </rPh>
    <phoneticPr fontId="1"/>
  </si>
  <si>
    <t>P.0.0</t>
    <phoneticPr fontId="1"/>
  </si>
  <si>
    <t>合計</t>
    <rPh sb="0" eb="2">
      <t>ゴウケイ</t>
    </rPh>
    <phoneticPr fontId="1"/>
  </si>
  <si>
    <t>土工数量計算書</t>
    <rPh sb="0" eb="2">
      <t>ドコウ</t>
    </rPh>
    <rPh sb="2" eb="4">
      <t>スウリョウ</t>
    </rPh>
    <rPh sb="4" eb="7">
      <t>ケイサンショ</t>
    </rPh>
    <phoneticPr fontId="1"/>
  </si>
  <si>
    <t>寄石材採取</t>
    <rPh sb="0" eb="1">
      <t>ヨセ</t>
    </rPh>
    <rPh sb="1" eb="2">
      <t>イシ</t>
    </rPh>
    <rPh sb="2" eb="3">
      <t>ザイ</t>
    </rPh>
    <rPh sb="3" eb="5">
      <t>サイシュ</t>
    </rPh>
    <phoneticPr fontId="1"/>
  </si>
  <si>
    <t>寄石材運搬</t>
    <rPh sb="0" eb="1">
      <t>ヨセ</t>
    </rPh>
    <rPh sb="1" eb="2">
      <t>イシ</t>
    </rPh>
    <rPh sb="2" eb="3">
      <t>ザイ</t>
    </rPh>
    <rPh sb="3" eb="5">
      <t>ウンパン</t>
    </rPh>
    <phoneticPr fontId="1"/>
  </si>
  <si>
    <t>上段：前回数量</t>
    <rPh sb="0" eb="2">
      <t>ジョウダン</t>
    </rPh>
    <rPh sb="3" eb="5">
      <t>ゼンカイ</t>
    </rPh>
    <rPh sb="5" eb="7">
      <t>スウリョウ</t>
    </rPh>
    <phoneticPr fontId="1"/>
  </si>
  <si>
    <t>下段：今回数量</t>
    <rPh sb="0" eb="2">
      <t>カダン</t>
    </rPh>
    <rPh sb="3" eb="5">
      <t>コンカイ</t>
    </rPh>
    <rPh sb="5" eb="7">
      <t>スウリョウ</t>
    </rPh>
    <phoneticPr fontId="1"/>
  </si>
  <si>
    <t>0.5×1.2×2.0</t>
    <phoneticPr fontId="1"/>
  </si>
  <si>
    <t>P.0.0-20.0</t>
    <phoneticPr fontId="1"/>
  </si>
  <si>
    <t>P.0.0-21.0</t>
    <phoneticPr fontId="1"/>
  </si>
  <si>
    <t>計</t>
    <rPh sb="0" eb="1">
      <t>ケイ</t>
    </rPh>
    <phoneticPr fontId="1"/>
  </si>
  <si>
    <t>φ300</t>
    <phoneticPr fontId="1"/>
  </si>
  <si>
    <t>φ300　V=2.4×13.0+(10.0+5.6)×6.57=133.69</t>
    <phoneticPr fontId="1"/>
  </si>
  <si>
    <t>縦断図、構造図より</t>
    <rPh sb="0" eb="2">
      <t>ジュウダン</t>
    </rPh>
    <rPh sb="2" eb="3">
      <t>ズ</t>
    </rPh>
    <rPh sb="4" eb="7">
      <t>コウゾウズ</t>
    </rPh>
    <phoneticPr fontId="1"/>
  </si>
  <si>
    <t>仮締切盛土</t>
    <rPh sb="0" eb="5">
      <t>カリシメキリモリド</t>
    </rPh>
    <phoneticPr fontId="1"/>
  </si>
  <si>
    <t>袋</t>
    <rPh sb="0" eb="1">
      <t>タイ</t>
    </rPh>
    <phoneticPr fontId="1"/>
  </si>
  <si>
    <t xml:space="preserve">L=40.9km </t>
    <phoneticPr fontId="1"/>
  </si>
  <si>
    <t>数量計算書より</t>
    <rPh sb="0" eb="2">
      <t>スウリョウ</t>
    </rPh>
    <rPh sb="2" eb="5">
      <t>ケイサンショ</t>
    </rPh>
    <phoneticPr fontId="1"/>
  </si>
  <si>
    <t>数量集計表</t>
    <rPh sb="0" eb="2">
      <t>スウリョウ</t>
    </rPh>
    <rPh sb="2" eb="4">
      <t>シュウケイ</t>
    </rPh>
    <rPh sb="4" eb="5">
      <t>ヒョウ</t>
    </rPh>
    <phoneticPr fontId="1"/>
  </si>
  <si>
    <t>仮設工参考図より</t>
    <rPh sb="0" eb="3">
      <t>カセツコウ</t>
    </rPh>
    <rPh sb="3" eb="6">
      <t>サンコウズ</t>
    </rPh>
    <phoneticPr fontId="1"/>
  </si>
  <si>
    <t>V=2.1×59.0=123.9</t>
    <phoneticPr fontId="1"/>
  </si>
  <si>
    <t>V=1.6×9.5=15.2</t>
    <phoneticPr fontId="1"/>
  </si>
  <si>
    <t>N=9.5×2列=19袋</t>
    <rPh sb="7" eb="8">
      <t>レツ</t>
    </rPh>
    <rPh sb="11" eb="12">
      <t>タイ</t>
    </rPh>
    <phoneticPr fontId="1"/>
  </si>
  <si>
    <t>V=1.0×19=19.0</t>
    <phoneticPr fontId="1"/>
  </si>
  <si>
    <t>L=800m</t>
    <phoneticPr fontId="1"/>
  </si>
  <si>
    <t>φ1500</t>
    <phoneticPr fontId="1"/>
  </si>
  <si>
    <t>仮排水管設置・撤去</t>
    <rPh sb="0" eb="1">
      <t>カリ</t>
    </rPh>
    <rPh sb="1" eb="4">
      <t>ハイスイカン</t>
    </rPh>
    <rPh sb="4" eb="6">
      <t>セッチ</t>
    </rPh>
    <rPh sb="7" eb="9">
      <t>テッキョ</t>
    </rPh>
    <phoneticPr fontId="1"/>
  </si>
  <si>
    <t>大型土のう　2.1㎏×19=39.9㎏　39.9/1000=0.039</t>
    <rPh sb="0" eb="2">
      <t>オオガタ</t>
    </rPh>
    <rPh sb="2" eb="3">
      <t>ド</t>
    </rPh>
    <phoneticPr fontId="1"/>
  </si>
  <si>
    <t>P.0.0-0.5</t>
    <phoneticPr fontId="1"/>
  </si>
  <si>
    <t>P.0.0-0.98</t>
    <phoneticPr fontId="1"/>
  </si>
  <si>
    <t>P.0.0-20.5</t>
    <phoneticPr fontId="1"/>
  </si>
  <si>
    <t>P.0.0+1.3</t>
    <phoneticPr fontId="1"/>
  </si>
  <si>
    <t>P.0.0-18.59</t>
    <phoneticPr fontId="1"/>
  </si>
  <si>
    <t>P.0.0+1.8</t>
    <phoneticPr fontId="1"/>
  </si>
  <si>
    <t>P.0.0+2.28</t>
    <phoneticPr fontId="1"/>
  </si>
  <si>
    <t>P.0.0-18.09</t>
    <phoneticPr fontId="1"/>
  </si>
  <si>
    <t>P.0.0-17.59</t>
    <phoneticPr fontId="1"/>
  </si>
  <si>
    <t>18-8-40BB　V=10.0+13.7=23.7</t>
    <phoneticPr fontId="1"/>
  </si>
  <si>
    <t>A=17.6+23.0=40.6</t>
    <phoneticPr fontId="1"/>
  </si>
  <si>
    <t>床掘り</t>
    <rPh sb="0" eb="2">
      <t>トコボ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</si>
</sst>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0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3" fillId="0" borderId="7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0" xfId="0" applyFo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4" xfId="0" applyBorder="1">
      <alignment vertical="center"/>
    </xf>
    <xf numFmtId="176" fontId="3" fillId="0" borderId="9" xfId="0" applyNumberFormat="1" applyFont="1" applyBorder="1">
      <alignment vertical="center"/>
    </xf>
    <xf numFmtId="176" fontId="3" fillId="0" borderId="0" xfId="0" applyNumberFormat="1" applyFont="1">
      <alignment vertical="center"/>
    </xf>
    <xf numFmtId="176" fontId="3" fillId="0" borderId="6" xfId="0" applyNumberFormat="1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76" fontId="3" fillId="0" borderId="12" xfId="0" applyNumberFormat="1" applyFont="1" applyBorder="1">
      <alignment vertical="center"/>
    </xf>
    <xf numFmtId="2" fontId="3" fillId="0" borderId="10" xfId="0" applyNumberFormat="1" applyFont="1" applyBorder="1">
      <alignment vertical="center"/>
    </xf>
    <xf numFmtId="2" fontId="3" fillId="0" borderId="7" xfId="0" applyNumberFormat="1" applyFont="1" applyBorder="1">
      <alignment vertical="center"/>
    </xf>
    <xf numFmtId="2" fontId="3" fillId="0" borderId="12" xfId="0" applyNumberFormat="1" applyFont="1" applyBorder="1">
      <alignment vertical="center"/>
    </xf>
    <xf numFmtId="2" fontId="3" fillId="0" borderId="11" xfId="0" applyNumberFormat="1" applyFont="1" applyBorder="1">
      <alignment vertical="center"/>
    </xf>
    <xf numFmtId="0" fontId="3" fillId="0" borderId="9" xfId="0" applyFont="1" applyBorder="1" applyAlignment="1">
      <alignment horizontal="center" vertical="center"/>
    </xf>
    <xf numFmtId="2" fontId="3" fillId="0" borderId="15" xfId="0" applyNumberFormat="1" applyFont="1" applyBorder="1">
      <alignment vertical="center"/>
    </xf>
    <xf numFmtId="176" fontId="3" fillId="0" borderId="11" xfId="0" applyNumberFormat="1" applyFont="1" applyBorder="1">
      <alignment vertical="center"/>
    </xf>
    <xf numFmtId="2" fontId="3" fillId="0" borderId="13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176" fontId="3" fillId="0" borderId="13" xfId="0" applyNumberFormat="1" applyFont="1" applyBorder="1">
      <alignment vertical="center"/>
    </xf>
    <xf numFmtId="0" fontId="0" fillId="0" borderId="13" xfId="0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76" fontId="3" fillId="0" borderId="8" xfId="0" applyNumberFormat="1" applyFont="1" applyBorder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2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D5C77-B8A5-481C-AE8E-8963E52CB724}">
  <dimension ref="B2:I54"/>
  <sheetViews>
    <sheetView view="pageBreakPreview" topLeftCell="A22" zoomScaleNormal="100" zoomScaleSheetLayoutView="100" workbookViewId="0">
      <selection activeCell="C9" sqref="C9"/>
    </sheetView>
  </sheetViews>
  <sheetFormatPr defaultRowHeight="18.75" x14ac:dyDescent="0.4"/>
  <cols>
    <col min="2" max="2" width="13.875" style="12" bestFit="1" customWidth="1"/>
    <col min="3" max="3" width="22.75" style="12" bestFit="1" customWidth="1"/>
    <col min="4" max="4" width="51.625" style="12" bestFit="1" customWidth="1"/>
    <col min="5" max="5" width="5.25" style="19" bestFit="1" customWidth="1"/>
    <col min="6" max="7" width="9" style="12"/>
    <col min="8" max="8" width="20.5" style="12" bestFit="1" customWidth="1"/>
  </cols>
  <sheetData>
    <row r="2" spans="2:9" x14ac:dyDescent="0.4">
      <c r="B2" s="48" t="s">
        <v>57</v>
      </c>
      <c r="C2" s="49"/>
      <c r="D2" s="49"/>
      <c r="E2" s="49"/>
      <c r="F2" s="49"/>
      <c r="G2" s="49"/>
      <c r="H2" s="1" t="s">
        <v>18</v>
      </c>
    </row>
    <row r="3" spans="2:9" x14ac:dyDescent="0.4">
      <c r="B3" s="50"/>
      <c r="C3" s="51"/>
      <c r="D3" s="51"/>
      <c r="E3" s="51"/>
      <c r="F3" s="51"/>
      <c r="G3" s="51"/>
      <c r="H3" s="2" t="s">
        <v>19</v>
      </c>
    </row>
    <row r="4" spans="2:9" x14ac:dyDescent="0.4">
      <c r="B4" s="3" t="s">
        <v>0</v>
      </c>
      <c r="C4" s="3" t="s">
        <v>1</v>
      </c>
      <c r="D4" s="3" t="s">
        <v>9</v>
      </c>
      <c r="E4" s="4" t="s">
        <v>2</v>
      </c>
      <c r="F4" s="5" t="s">
        <v>3</v>
      </c>
      <c r="G4" s="5" t="s">
        <v>8</v>
      </c>
      <c r="H4" s="5" t="s">
        <v>10</v>
      </c>
    </row>
    <row r="5" spans="2:9" x14ac:dyDescent="0.4">
      <c r="B5" s="6"/>
      <c r="C5" s="7"/>
      <c r="D5" s="8"/>
      <c r="E5" s="9"/>
      <c r="F5" s="8"/>
      <c r="G5" s="7"/>
      <c r="H5" s="1"/>
    </row>
    <row r="6" spans="2:9" x14ac:dyDescent="0.4">
      <c r="B6" s="10" t="s">
        <v>4</v>
      </c>
      <c r="C6" s="11"/>
      <c r="E6" s="13"/>
      <c r="G6" s="11"/>
      <c r="H6" s="14"/>
    </row>
    <row r="7" spans="2:9" x14ac:dyDescent="0.4">
      <c r="B7" s="6"/>
      <c r="C7" s="7"/>
      <c r="D7" s="8"/>
      <c r="E7" s="9"/>
      <c r="F7" s="8"/>
      <c r="G7" s="7"/>
      <c r="H7" s="1"/>
    </row>
    <row r="8" spans="2:9" x14ac:dyDescent="0.4">
      <c r="B8" s="15"/>
      <c r="C8" s="16" t="s">
        <v>78</v>
      </c>
      <c r="D8" s="17"/>
      <c r="E8" s="18" t="s">
        <v>7</v>
      </c>
      <c r="F8" s="21">
        <f>土工数量計算書!H35</f>
        <v>41.5</v>
      </c>
      <c r="G8" s="16">
        <f>ROUND(F8,I8)</f>
        <v>40</v>
      </c>
      <c r="H8" s="2"/>
      <c r="I8">
        <v>-1</v>
      </c>
    </row>
    <row r="9" spans="2:9" x14ac:dyDescent="0.4">
      <c r="B9" s="10"/>
      <c r="C9" s="11"/>
      <c r="E9" s="13"/>
      <c r="G9" s="11"/>
      <c r="H9" s="14"/>
    </row>
    <row r="10" spans="2:9" x14ac:dyDescent="0.4">
      <c r="B10" s="10"/>
      <c r="C10" s="11" t="s">
        <v>6</v>
      </c>
      <c r="E10" s="13" t="s">
        <v>7</v>
      </c>
      <c r="F10" s="12">
        <f>土工数量計算書!I35</f>
        <v>32.200000000000003</v>
      </c>
      <c r="G10" s="16">
        <f>ROUND(F10,I10)</f>
        <v>30</v>
      </c>
      <c r="H10" s="14"/>
      <c r="I10">
        <v>-1</v>
      </c>
    </row>
    <row r="11" spans="2:9" x14ac:dyDescent="0.4">
      <c r="B11" s="6"/>
      <c r="C11" s="7"/>
      <c r="D11" s="8"/>
      <c r="E11" s="9"/>
      <c r="F11" s="8"/>
      <c r="G11" s="7"/>
      <c r="H11" s="1"/>
    </row>
    <row r="12" spans="2:9" x14ac:dyDescent="0.4">
      <c r="B12" s="15"/>
      <c r="C12" s="16" t="s">
        <v>11</v>
      </c>
      <c r="D12" s="17" t="str">
        <f>"V="&amp;F8&amp;"-"&amp;F10&amp;"/"&amp;0.9&amp;"="&amp;ROUND(F8-F10/0.9,2)</f>
        <v>V=41.5-32.2/0.9=5.72</v>
      </c>
      <c r="E12" s="18" t="s">
        <v>7</v>
      </c>
      <c r="F12" s="21">
        <f>ROUND(F8-F10/0.9,1)</f>
        <v>5.7</v>
      </c>
      <c r="G12" s="16">
        <f>ROUND(F12,I12)</f>
        <v>6</v>
      </c>
      <c r="H12" s="2"/>
    </row>
    <row r="13" spans="2:9" x14ac:dyDescent="0.4">
      <c r="B13" s="10"/>
      <c r="C13" s="11"/>
      <c r="E13" s="13"/>
      <c r="G13" s="11"/>
      <c r="H13" s="14"/>
    </row>
    <row r="14" spans="2:9" x14ac:dyDescent="0.4">
      <c r="B14" s="10" t="s">
        <v>12</v>
      </c>
      <c r="C14" s="11"/>
      <c r="E14" s="13"/>
      <c r="G14" s="11"/>
      <c r="H14" s="2" t="s">
        <v>14</v>
      </c>
    </row>
    <row r="15" spans="2:9" x14ac:dyDescent="0.4">
      <c r="B15" s="6"/>
      <c r="C15" s="7"/>
      <c r="D15" s="8"/>
      <c r="E15" s="9"/>
      <c r="F15" s="8"/>
      <c r="G15" s="7"/>
      <c r="H15" s="1"/>
    </row>
    <row r="16" spans="2:9" x14ac:dyDescent="0.4">
      <c r="B16" s="15"/>
      <c r="C16" s="16" t="s">
        <v>13</v>
      </c>
      <c r="D16" s="17" t="s">
        <v>76</v>
      </c>
      <c r="E16" s="18" t="s">
        <v>7</v>
      </c>
      <c r="F16" s="21">
        <v>23.7</v>
      </c>
      <c r="G16" s="16">
        <f>ROUND(F16,I16)</f>
        <v>24</v>
      </c>
      <c r="H16" s="16"/>
      <c r="I16" s="20"/>
    </row>
    <row r="17" spans="2:9" x14ac:dyDescent="0.4">
      <c r="B17" s="10"/>
      <c r="C17" s="11"/>
      <c r="E17" s="13"/>
      <c r="G17" s="11"/>
      <c r="H17" s="7"/>
    </row>
    <row r="18" spans="2:9" x14ac:dyDescent="0.4">
      <c r="B18" s="15"/>
      <c r="C18" s="16" t="s">
        <v>15</v>
      </c>
      <c r="D18" s="17" t="s">
        <v>77</v>
      </c>
      <c r="E18" s="18" t="s">
        <v>16</v>
      </c>
      <c r="F18" s="17">
        <v>40.6</v>
      </c>
      <c r="G18" s="16">
        <f>ROUND(F18,I18)</f>
        <v>41</v>
      </c>
      <c r="H18" s="2"/>
    </row>
    <row r="19" spans="2:9" x14ac:dyDescent="0.4">
      <c r="B19" s="10"/>
      <c r="C19" s="11"/>
      <c r="E19" s="13"/>
      <c r="G19" s="11"/>
      <c r="H19" s="14"/>
    </row>
    <row r="20" spans="2:9" x14ac:dyDescent="0.4">
      <c r="B20" s="15" t="s">
        <v>24</v>
      </c>
      <c r="C20" s="16"/>
      <c r="D20" s="17"/>
      <c r="E20" s="18"/>
      <c r="F20" s="17"/>
      <c r="G20" s="16"/>
      <c r="H20" s="16" t="s">
        <v>56</v>
      </c>
    </row>
    <row r="21" spans="2:9" x14ac:dyDescent="0.4">
      <c r="B21" s="10"/>
      <c r="C21" s="11"/>
      <c r="E21" s="13"/>
      <c r="G21" s="11"/>
      <c r="H21" s="14"/>
    </row>
    <row r="22" spans="2:9" x14ac:dyDescent="0.4">
      <c r="B22" s="15"/>
      <c r="C22" s="16" t="s">
        <v>23</v>
      </c>
      <c r="D22" s="17" t="s">
        <v>46</v>
      </c>
      <c r="E22" s="18" t="s">
        <v>21</v>
      </c>
      <c r="F22" s="17">
        <v>57.6</v>
      </c>
      <c r="G22" s="16">
        <f>ROUND(F22,I22)</f>
        <v>58</v>
      </c>
      <c r="H22" s="2"/>
    </row>
    <row r="23" spans="2:9" x14ac:dyDescent="0.4">
      <c r="B23" s="6"/>
      <c r="C23" s="7"/>
      <c r="D23" s="8"/>
      <c r="E23" s="9"/>
      <c r="F23" s="8"/>
      <c r="G23" s="7"/>
      <c r="H23" s="1"/>
    </row>
    <row r="24" spans="2:9" x14ac:dyDescent="0.4">
      <c r="B24" s="15" t="s">
        <v>17</v>
      </c>
      <c r="C24" s="16"/>
      <c r="D24" s="17"/>
      <c r="E24" s="18"/>
      <c r="F24" s="17"/>
      <c r="G24" s="16"/>
      <c r="H24" s="2"/>
    </row>
    <row r="25" spans="2:9" x14ac:dyDescent="0.4">
      <c r="B25" s="10"/>
      <c r="C25" s="11"/>
      <c r="E25" s="13"/>
      <c r="G25" s="11"/>
      <c r="H25" s="14"/>
    </row>
    <row r="26" spans="2:9" x14ac:dyDescent="0.4">
      <c r="B26" s="15"/>
      <c r="C26" s="16" t="s">
        <v>42</v>
      </c>
      <c r="D26" s="17" t="s">
        <v>51</v>
      </c>
      <c r="E26" s="18" t="s">
        <v>7</v>
      </c>
      <c r="F26" s="21">
        <v>133.69999999999999</v>
      </c>
      <c r="G26" s="16">
        <f>ROUND(F26,I26)</f>
        <v>130</v>
      </c>
      <c r="H26" s="2" t="s">
        <v>52</v>
      </c>
      <c r="I26">
        <v>-1</v>
      </c>
    </row>
    <row r="27" spans="2:9" x14ac:dyDescent="0.4">
      <c r="B27" s="6"/>
      <c r="C27" s="7"/>
      <c r="D27" s="8"/>
      <c r="E27" s="9"/>
      <c r="F27" s="8"/>
      <c r="G27" s="7"/>
      <c r="H27" s="1"/>
    </row>
    <row r="28" spans="2:9" x14ac:dyDescent="0.4">
      <c r="B28" s="15"/>
      <c r="C28" s="16" t="s">
        <v>43</v>
      </c>
      <c r="D28" s="17"/>
      <c r="E28" s="18" t="s">
        <v>7</v>
      </c>
      <c r="F28" s="21">
        <f>F26</f>
        <v>133.69999999999999</v>
      </c>
      <c r="G28" s="16">
        <f>ROUND(F28,I28)</f>
        <v>130</v>
      </c>
      <c r="H28" s="2" t="s">
        <v>63</v>
      </c>
      <c r="I28">
        <v>-1</v>
      </c>
    </row>
    <row r="29" spans="2:9" x14ac:dyDescent="0.4">
      <c r="B29" s="10"/>
      <c r="C29" s="11"/>
      <c r="E29" s="13"/>
      <c r="F29" s="22"/>
      <c r="G29" s="11"/>
      <c r="H29" s="7"/>
    </row>
    <row r="30" spans="2:9" x14ac:dyDescent="0.4">
      <c r="B30" s="15"/>
      <c r="C30" s="16" t="s">
        <v>17</v>
      </c>
      <c r="D30" s="17" t="s">
        <v>50</v>
      </c>
      <c r="E30" s="18" t="s">
        <v>7</v>
      </c>
      <c r="F30" s="21">
        <f>F28</f>
        <v>133.69999999999999</v>
      </c>
      <c r="G30" s="16">
        <f>ROUND(F30,I30)</f>
        <v>134</v>
      </c>
      <c r="H30" s="16"/>
    </row>
    <row r="31" spans="2:9" x14ac:dyDescent="0.4">
      <c r="B31" s="6"/>
      <c r="C31" s="7"/>
      <c r="D31" s="8"/>
      <c r="E31" s="9"/>
      <c r="F31" s="8"/>
      <c r="G31" s="7"/>
      <c r="H31" s="7"/>
    </row>
    <row r="32" spans="2:9" x14ac:dyDescent="0.4">
      <c r="B32" s="15" t="s">
        <v>20</v>
      </c>
      <c r="C32" s="16"/>
      <c r="D32" s="17"/>
      <c r="E32" s="18"/>
      <c r="F32" s="21"/>
      <c r="G32" s="16"/>
      <c r="H32" s="16" t="s">
        <v>58</v>
      </c>
    </row>
    <row r="33" spans="2:9" x14ac:dyDescent="0.4">
      <c r="B33" s="7"/>
      <c r="C33" s="8"/>
      <c r="D33" s="7"/>
      <c r="E33" s="25"/>
      <c r="F33" s="7"/>
      <c r="G33" s="7"/>
      <c r="H33" s="36"/>
    </row>
    <row r="34" spans="2:9" x14ac:dyDescent="0.4">
      <c r="B34" s="16"/>
      <c r="C34" s="17" t="s">
        <v>5</v>
      </c>
      <c r="D34" s="16" t="s">
        <v>59</v>
      </c>
      <c r="E34" s="31" t="s">
        <v>7</v>
      </c>
      <c r="F34" s="26">
        <v>123.9</v>
      </c>
      <c r="G34" s="16">
        <f>ROUND(F34,I34)</f>
        <v>120</v>
      </c>
      <c r="H34" s="37"/>
      <c r="I34">
        <v>-1</v>
      </c>
    </row>
    <row r="35" spans="2:9" x14ac:dyDescent="0.4">
      <c r="B35" s="11"/>
      <c r="D35" s="11"/>
      <c r="F35" s="11"/>
      <c r="G35" s="7"/>
      <c r="H35" s="36"/>
    </row>
    <row r="36" spans="2:9" x14ac:dyDescent="0.4">
      <c r="B36" s="11"/>
      <c r="C36" s="12" t="s">
        <v>53</v>
      </c>
      <c r="D36" s="16" t="s">
        <v>60</v>
      </c>
      <c r="E36" s="19" t="s">
        <v>7</v>
      </c>
      <c r="F36" s="11">
        <v>15.2</v>
      </c>
      <c r="G36" s="16">
        <f t="shared" ref="G36" si="0">ROUND(F36,I36)</f>
        <v>20</v>
      </c>
      <c r="H36" s="37"/>
      <c r="I36">
        <v>-1</v>
      </c>
    </row>
    <row r="37" spans="2:9" x14ac:dyDescent="0.4">
      <c r="B37" s="7"/>
      <c r="C37" s="8"/>
      <c r="D37" s="7"/>
      <c r="E37" s="25"/>
      <c r="F37" s="7"/>
      <c r="G37" s="7"/>
      <c r="H37" s="36"/>
    </row>
    <row r="38" spans="2:9" x14ac:dyDescent="0.4">
      <c r="B38" s="16"/>
      <c r="C38" s="16" t="s">
        <v>25</v>
      </c>
      <c r="D38" s="16" t="s">
        <v>61</v>
      </c>
      <c r="E38" s="31" t="s">
        <v>54</v>
      </c>
      <c r="F38" s="26">
        <v>19</v>
      </c>
      <c r="G38" s="16">
        <f t="shared" ref="G38" si="1">ROUND(F38,I38)</f>
        <v>19</v>
      </c>
      <c r="H38" s="37"/>
    </row>
    <row r="39" spans="2:9" x14ac:dyDescent="0.4">
      <c r="B39" s="11"/>
      <c r="D39" s="11"/>
      <c r="F39" s="11"/>
      <c r="G39" s="7"/>
      <c r="H39" s="36"/>
    </row>
    <row r="40" spans="2:9" x14ac:dyDescent="0.4">
      <c r="B40" s="11"/>
      <c r="C40" s="12" t="s">
        <v>31</v>
      </c>
      <c r="D40" s="11" t="s">
        <v>62</v>
      </c>
      <c r="E40" s="19" t="s">
        <v>7</v>
      </c>
      <c r="F40" s="38">
        <v>19</v>
      </c>
      <c r="G40" s="16">
        <f t="shared" ref="G40" si="2">ROUND(F40,I40)</f>
        <v>19</v>
      </c>
      <c r="H40" s="37"/>
    </row>
    <row r="41" spans="2:9" x14ac:dyDescent="0.4">
      <c r="B41" s="7"/>
      <c r="C41" s="8"/>
      <c r="D41" s="7"/>
      <c r="E41" s="25"/>
      <c r="F41" s="7"/>
      <c r="G41" s="7"/>
      <c r="H41" s="36"/>
    </row>
    <row r="42" spans="2:9" x14ac:dyDescent="0.4">
      <c r="B42" s="16"/>
      <c r="C42" s="17" t="s">
        <v>65</v>
      </c>
      <c r="D42" s="16" t="s">
        <v>64</v>
      </c>
      <c r="E42" s="31" t="s">
        <v>21</v>
      </c>
      <c r="F42" s="26">
        <v>59</v>
      </c>
      <c r="G42" s="16">
        <f t="shared" ref="G42" si="3">ROUND(F42,I42)</f>
        <v>59</v>
      </c>
      <c r="H42" s="37"/>
    </row>
    <row r="43" spans="2:9" x14ac:dyDescent="0.4">
      <c r="B43" s="6"/>
      <c r="C43" s="7"/>
      <c r="D43" s="8"/>
      <c r="E43" s="9"/>
      <c r="F43" s="7"/>
      <c r="G43" s="7"/>
      <c r="H43" s="36"/>
    </row>
    <row r="44" spans="2:9" x14ac:dyDescent="0.4">
      <c r="B44" s="15"/>
      <c r="C44" s="16" t="s">
        <v>26</v>
      </c>
      <c r="D44" s="17"/>
      <c r="E44" s="18" t="s">
        <v>54</v>
      </c>
      <c r="F44" s="26">
        <v>19</v>
      </c>
      <c r="G44" s="16">
        <f t="shared" ref="G44" si="4">ROUND(F44,I44)</f>
        <v>19</v>
      </c>
      <c r="H44" s="37"/>
    </row>
    <row r="45" spans="2:9" x14ac:dyDescent="0.4">
      <c r="B45" s="10"/>
      <c r="C45" s="11"/>
      <c r="E45" s="13"/>
      <c r="F45" s="11"/>
      <c r="G45" s="7"/>
      <c r="H45" s="7"/>
    </row>
    <row r="46" spans="2:9" x14ac:dyDescent="0.4">
      <c r="B46" s="15"/>
      <c r="C46" s="16" t="s">
        <v>11</v>
      </c>
      <c r="D46" s="17"/>
      <c r="E46" s="18" t="s">
        <v>7</v>
      </c>
      <c r="F46" s="26">
        <f>F34</f>
        <v>123.9</v>
      </c>
      <c r="G46" s="16">
        <f t="shared" ref="G46" si="5">ROUND(F46,I46)</f>
        <v>120</v>
      </c>
      <c r="H46" s="16"/>
      <c r="I46">
        <v>-1</v>
      </c>
    </row>
    <row r="47" spans="2:9" x14ac:dyDescent="0.4">
      <c r="B47" s="6"/>
      <c r="C47" s="7"/>
      <c r="D47" s="8"/>
      <c r="E47" s="9"/>
      <c r="F47" s="7"/>
      <c r="G47" s="7"/>
      <c r="H47" s="7"/>
    </row>
    <row r="48" spans="2:9" x14ac:dyDescent="0.4">
      <c r="B48" s="15"/>
      <c r="C48" s="16" t="s">
        <v>27</v>
      </c>
      <c r="D48" s="17" t="s">
        <v>30</v>
      </c>
      <c r="E48" s="18" t="s">
        <v>29</v>
      </c>
      <c r="F48" s="26">
        <v>1</v>
      </c>
      <c r="G48" s="16">
        <f t="shared" ref="G48" si="6">ROUND(F48,I48)</f>
        <v>1</v>
      </c>
      <c r="H48" s="16" t="s">
        <v>55</v>
      </c>
    </row>
    <row r="49" spans="2:9" x14ac:dyDescent="0.4">
      <c r="B49" s="10"/>
      <c r="C49" s="11"/>
      <c r="E49" s="13"/>
      <c r="F49" s="11"/>
      <c r="G49" s="7"/>
      <c r="H49" s="39"/>
    </row>
    <row r="50" spans="2:9" x14ac:dyDescent="0.4">
      <c r="B50" s="15"/>
      <c r="C50" s="16" t="s">
        <v>28</v>
      </c>
      <c r="D50" s="17" t="s">
        <v>66</v>
      </c>
      <c r="E50" s="18" t="s">
        <v>22</v>
      </c>
      <c r="F50" s="16">
        <v>3.9E-2</v>
      </c>
      <c r="G50" s="16">
        <f t="shared" ref="G50" si="7">ROUND(F50,I50)</f>
        <v>0.04</v>
      </c>
      <c r="H50" s="37"/>
      <c r="I50">
        <v>2</v>
      </c>
    </row>
    <row r="51" spans="2:9" x14ac:dyDescent="0.4">
      <c r="B51" s="10"/>
      <c r="C51" s="11"/>
      <c r="E51" s="13"/>
      <c r="F51" s="22"/>
      <c r="G51" s="11"/>
      <c r="H51" s="14"/>
    </row>
    <row r="52" spans="2:9" x14ac:dyDescent="0.4">
      <c r="B52" s="10"/>
      <c r="C52" s="11"/>
      <c r="E52" s="13"/>
      <c r="F52" s="22"/>
      <c r="G52" s="11"/>
      <c r="H52" s="14"/>
    </row>
    <row r="53" spans="2:9" x14ac:dyDescent="0.4">
      <c r="B53" s="6"/>
      <c r="C53" s="7"/>
      <c r="D53" s="8"/>
      <c r="E53" s="9"/>
      <c r="F53" s="8"/>
      <c r="G53" s="7"/>
      <c r="H53" s="1"/>
    </row>
    <row r="54" spans="2:9" x14ac:dyDescent="0.4">
      <c r="B54" s="15"/>
      <c r="C54" s="16"/>
      <c r="D54" s="17"/>
      <c r="E54" s="18"/>
      <c r="F54" s="35"/>
      <c r="G54" s="16"/>
      <c r="H54" s="2"/>
    </row>
  </sheetData>
  <mergeCells count="1">
    <mergeCell ref="B2:G3"/>
  </mergeCells>
  <phoneticPr fontId="1"/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  <rowBreaks count="1" manualBreakCount="1">
    <brk id="30" min="1" max="7" man="1"/>
  </rowBreaks>
  <colBreaks count="1" manualBreakCount="1">
    <brk id="8" max="4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0F97E-EBDA-4357-A857-6D3C1DA4BFD7}">
  <dimension ref="B2:I35"/>
  <sheetViews>
    <sheetView tabSelected="1" view="pageBreakPreview" topLeftCell="A10" zoomScaleNormal="100" zoomScaleSheetLayoutView="100" workbookViewId="0">
      <selection activeCell="F24" sqref="F24"/>
    </sheetView>
  </sheetViews>
  <sheetFormatPr defaultRowHeight="18.75" x14ac:dyDescent="0.4"/>
  <cols>
    <col min="2" max="9" width="14.625" style="12" customWidth="1"/>
  </cols>
  <sheetData>
    <row r="2" spans="2:9" x14ac:dyDescent="0.4">
      <c r="B2" s="48" t="s">
        <v>41</v>
      </c>
      <c r="C2" s="49"/>
      <c r="D2" s="49"/>
      <c r="E2" s="49"/>
      <c r="F2" s="49"/>
      <c r="G2" s="49"/>
      <c r="H2" s="49"/>
      <c r="I2" s="1" t="s">
        <v>44</v>
      </c>
    </row>
    <row r="3" spans="2:9" x14ac:dyDescent="0.4">
      <c r="B3" s="50"/>
      <c r="C3" s="51"/>
      <c r="D3" s="51"/>
      <c r="E3" s="51"/>
      <c r="F3" s="51"/>
      <c r="G3" s="51"/>
      <c r="H3" s="51"/>
      <c r="I3" s="2" t="s">
        <v>45</v>
      </c>
    </row>
    <row r="4" spans="2:9" x14ac:dyDescent="0.4">
      <c r="B4" s="53" t="s">
        <v>32</v>
      </c>
      <c r="C4" s="56" t="s">
        <v>33</v>
      </c>
      <c r="D4" s="52" t="s">
        <v>36</v>
      </c>
      <c r="E4" s="52"/>
      <c r="F4" s="53" t="s">
        <v>37</v>
      </c>
      <c r="G4" s="54"/>
      <c r="H4" s="52" t="s">
        <v>38</v>
      </c>
      <c r="I4" s="54"/>
    </row>
    <row r="5" spans="2:9" x14ac:dyDescent="0.4">
      <c r="B5" s="55"/>
      <c r="C5" s="57"/>
      <c r="D5" s="3" t="s">
        <v>34</v>
      </c>
      <c r="E5" s="3" t="s">
        <v>35</v>
      </c>
      <c r="F5" s="4" t="s">
        <v>34</v>
      </c>
      <c r="G5" s="5" t="s">
        <v>35</v>
      </c>
      <c r="H5" s="24" t="s">
        <v>34</v>
      </c>
      <c r="I5" s="4" t="s">
        <v>35</v>
      </c>
    </row>
    <row r="6" spans="2:9" x14ac:dyDescent="0.4">
      <c r="B6" s="43"/>
      <c r="C6" s="13"/>
      <c r="D6" s="40"/>
      <c r="E6" s="40"/>
      <c r="F6" s="9"/>
      <c r="G6" s="41"/>
      <c r="H6" s="25"/>
      <c r="I6" s="9"/>
    </row>
    <row r="7" spans="2:9" x14ac:dyDescent="0.4">
      <c r="B7" s="45" t="s">
        <v>68</v>
      </c>
      <c r="C7" s="13"/>
      <c r="D7" s="21">
        <v>0</v>
      </c>
      <c r="E7" s="42">
        <v>0</v>
      </c>
      <c r="F7" s="13"/>
      <c r="G7" s="44"/>
      <c r="H7" s="19"/>
      <c r="I7" s="13"/>
    </row>
    <row r="8" spans="2:9" x14ac:dyDescent="0.4">
      <c r="B8" s="6"/>
      <c r="C8" s="7"/>
      <c r="D8" s="8"/>
      <c r="E8" s="6"/>
      <c r="F8" s="7"/>
      <c r="G8" s="1"/>
      <c r="H8" s="8"/>
      <c r="I8" s="7"/>
    </row>
    <row r="9" spans="2:9" x14ac:dyDescent="0.4">
      <c r="B9" s="15" t="s">
        <v>67</v>
      </c>
      <c r="C9" s="16">
        <v>0.48</v>
      </c>
      <c r="D9" s="21">
        <v>7</v>
      </c>
      <c r="E9" s="15">
        <v>5.3</v>
      </c>
      <c r="F9" s="29">
        <f>(D7+D9)/2</f>
        <v>3.5</v>
      </c>
      <c r="G9" s="27">
        <f>(E7+E9)/2</f>
        <v>2.65</v>
      </c>
      <c r="H9" s="17">
        <f>ROUND(F9*C9,1)</f>
        <v>1.7</v>
      </c>
      <c r="I9" s="16">
        <f>ROUND(G9*C9,1)</f>
        <v>1.3</v>
      </c>
    </row>
    <row r="10" spans="2:9" x14ac:dyDescent="0.4">
      <c r="B10" s="6"/>
      <c r="C10" s="7"/>
      <c r="D10" s="8"/>
      <c r="E10" s="6"/>
      <c r="F10" s="7"/>
      <c r="G10" s="1"/>
      <c r="H10" s="8"/>
      <c r="I10" s="7"/>
    </row>
    <row r="11" spans="2:9" x14ac:dyDescent="0.4">
      <c r="B11" s="15" t="s">
        <v>39</v>
      </c>
      <c r="C11" s="29">
        <v>0.5</v>
      </c>
      <c r="D11" s="21">
        <v>7</v>
      </c>
      <c r="E11" s="15">
        <v>5.3</v>
      </c>
      <c r="F11" s="29">
        <f>(D9+D11)/2</f>
        <v>7</v>
      </c>
      <c r="G11" s="27">
        <f>(E9+E11)/2</f>
        <v>5.3</v>
      </c>
      <c r="H11" s="17">
        <f>ROUND(F11*C11,1)</f>
        <v>3.5</v>
      </c>
      <c r="I11" s="16">
        <f>ROUND(G11*C11,1)</f>
        <v>2.7</v>
      </c>
    </row>
    <row r="12" spans="2:9" x14ac:dyDescent="0.4">
      <c r="B12" s="6"/>
      <c r="C12" s="7"/>
      <c r="D12" s="8"/>
      <c r="E12" s="6"/>
      <c r="F12" s="30"/>
      <c r="G12" s="28"/>
      <c r="H12" s="8"/>
      <c r="I12" s="7"/>
    </row>
    <row r="13" spans="2:9" x14ac:dyDescent="0.4">
      <c r="B13" s="15" t="s">
        <v>70</v>
      </c>
      <c r="C13" s="29">
        <v>1.3</v>
      </c>
      <c r="D13" s="21">
        <v>7</v>
      </c>
      <c r="E13" s="15">
        <v>5.3</v>
      </c>
      <c r="F13" s="29">
        <f>(D11+D13)/2</f>
        <v>7</v>
      </c>
      <c r="G13" s="27">
        <f>(E11+E13)/2</f>
        <v>5.3</v>
      </c>
      <c r="H13" s="21">
        <f>ROUND(F13*C13,1)</f>
        <v>9.1</v>
      </c>
      <c r="I13" s="16">
        <f>ROUND(G13*C13,1)</f>
        <v>6.9</v>
      </c>
    </row>
    <row r="14" spans="2:9" x14ac:dyDescent="0.4">
      <c r="B14" s="6"/>
      <c r="C14" s="30"/>
      <c r="D14" s="8"/>
      <c r="E14" s="6"/>
      <c r="F14" s="30"/>
      <c r="G14" s="28"/>
      <c r="H14" s="8"/>
      <c r="I14" s="7"/>
    </row>
    <row r="15" spans="2:9" x14ac:dyDescent="0.4">
      <c r="B15" s="15" t="s">
        <v>72</v>
      </c>
      <c r="C15" s="29">
        <v>0.5</v>
      </c>
      <c r="D15" s="21">
        <v>7</v>
      </c>
      <c r="E15" s="15">
        <v>5.3</v>
      </c>
      <c r="F15" s="29">
        <f>(D13+D15)/2</f>
        <v>7</v>
      </c>
      <c r="G15" s="27">
        <f>(E13+E15)/2</f>
        <v>5.3</v>
      </c>
      <c r="H15" s="17">
        <f>ROUND(F15*C15,1)</f>
        <v>3.5</v>
      </c>
      <c r="I15" s="16">
        <f>ROUND(G15*C15,1)</f>
        <v>2.7</v>
      </c>
    </row>
    <row r="16" spans="2:9" x14ac:dyDescent="0.4">
      <c r="B16" s="43"/>
      <c r="C16" s="13"/>
      <c r="D16" s="40"/>
      <c r="E16" s="40"/>
      <c r="F16" s="9"/>
      <c r="G16" s="41"/>
      <c r="H16" s="25"/>
      <c r="I16" s="9"/>
    </row>
    <row r="17" spans="2:9" x14ac:dyDescent="0.4">
      <c r="B17" s="46" t="s">
        <v>73</v>
      </c>
      <c r="C17" s="47">
        <v>0.48</v>
      </c>
      <c r="D17" s="21">
        <v>0</v>
      </c>
      <c r="E17" s="42">
        <v>0</v>
      </c>
      <c r="F17" s="29">
        <f>(D15+D17)/2</f>
        <v>3.5</v>
      </c>
      <c r="G17" s="27">
        <f>(E15+E17)/2</f>
        <v>2.65</v>
      </c>
      <c r="H17" s="17">
        <f>ROUND(F17*C17,1)</f>
        <v>1.7</v>
      </c>
      <c r="I17" s="16">
        <f>ROUND(G17*C17,1)</f>
        <v>1.3</v>
      </c>
    </row>
    <row r="18" spans="2:9" x14ac:dyDescent="0.4">
      <c r="B18" s="10"/>
      <c r="C18" s="34"/>
      <c r="E18" s="10"/>
      <c r="F18" s="34"/>
      <c r="G18" s="32"/>
      <c r="I18" s="11"/>
    </row>
    <row r="19" spans="2:9" x14ac:dyDescent="0.4">
      <c r="B19" s="16" t="s">
        <v>49</v>
      </c>
      <c r="C19" s="29">
        <f>C9+C11+C13+C15+C17</f>
        <v>3.2600000000000002</v>
      </c>
      <c r="D19" s="17"/>
      <c r="E19" s="15"/>
      <c r="F19" s="16"/>
      <c r="G19" s="2"/>
      <c r="H19" s="26">
        <f>H9+H11+H13+H15+H17</f>
        <v>19.5</v>
      </c>
      <c r="I19" s="26">
        <f>I9+I11+I13+I15+I17</f>
        <v>14.900000000000002</v>
      </c>
    </row>
    <row r="20" spans="2:9" x14ac:dyDescent="0.4">
      <c r="B20" s="7"/>
      <c r="C20" s="7"/>
      <c r="E20" s="7"/>
      <c r="G20" s="7"/>
      <c r="I20" s="7"/>
    </row>
    <row r="21" spans="2:9" x14ac:dyDescent="0.4">
      <c r="B21" s="16" t="s">
        <v>48</v>
      </c>
      <c r="C21" s="16"/>
      <c r="D21" s="21">
        <v>0</v>
      </c>
      <c r="E21" s="26">
        <v>0</v>
      </c>
      <c r="F21" s="17"/>
      <c r="G21" s="16"/>
      <c r="H21" s="17"/>
      <c r="I21" s="16"/>
    </row>
    <row r="22" spans="2:9" x14ac:dyDescent="0.4">
      <c r="B22" s="11"/>
      <c r="C22" s="11"/>
      <c r="E22" s="11"/>
      <c r="G22" s="11"/>
      <c r="I22" s="11"/>
    </row>
    <row r="23" spans="2:9" x14ac:dyDescent="0.4">
      <c r="B23" s="16" t="s">
        <v>69</v>
      </c>
      <c r="C23" s="34">
        <v>0.5</v>
      </c>
      <c r="D23" s="12">
        <v>7.5</v>
      </c>
      <c r="E23" s="11">
        <v>5.9</v>
      </c>
      <c r="F23" s="29">
        <f>(D21+D23)/2</f>
        <v>3.75</v>
      </c>
      <c r="G23" s="29">
        <f>(E21+E23)/2</f>
        <v>2.95</v>
      </c>
      <c r="H23" s="21">
        <f>ROUND(F23*C23,1)</f>
        <v>1.9</v>
      </c>
      <c r="I23" s="26">
        <f>ROUND(G23*C23,1)</f>
        <v>1.5</v>
      </c>
    </row>
    <row r="24" spans="2:9" x14ac:dyDescent="0.4">
      <c r="B24" s="7"/>
      <c r="C24" s="30"/>
      <c r="D24" s="8"/>
      <c r="E24" s="7"/>
      <c r="F24" s="8"/>
      <c r="G24" s="7"/>
      <c r="H24" s="8"/>
      <c r="I24" s="7"/>
    </row>
    <row r="25" spans="2:9" x14ac:dyDescent="0.4">
      <c r="B25" s="16" t="s">
        <v>47</v>
      </c>
      <c r="C25" s="29">
        <v>0.5</v>
      </c>
      <c r="D25" s="12">
        <v>7.5</v>
      </c>
      <c r="E25" s="11">
        <v>5.9</v>
      </c>
      <c r="F25" s="29">
        <f>(D23+D25)/2</f>
        <v>7.5</v>
      </c>
      <c r="G25" s="29">
        <f>(E23+E25)/2</f>
        <v>5.9</v>
      </c>
      <c r="H25" s="21">
        <f>ROUND(F25*C25,1)</f>
        <v>3.8</v>
      </c>
      <c r="I25" s="26">
        <f>ROUND(G25*C25,1)</f>
        <v>3</v>
      </c>
    </row>
    <row r="26" spans="2:9" x14ac:dyDescent="0.4">
      <c r="B26" s="11"/>
      <c r="C26" s="34"/>
      <c r="D26" s="6"/>
      <c r="E26" s="7"/>
      <c r="F26" s="30"/>
      <c r="G26" s="28"/>
      <c r="H26" s="23"/>
      <c r="I26" s="33"/>
    </row>
    <row r="27" spans="2:9" x14ac:dyDescent="0.4">
      <c r="B27" s="16" t="s">
        <v>71</v>
      </c>
      <c r="C27" s="29">
        <v>1.41</v>
      </c>
      <c r="D27" s="15">
        <v>7.5</v>
      </c>
      <c r="E27" s="16">
        <v>5.9</v>
      </c>
      <c r="F27" s="29">
        <f>(D25+D27)/2</f>
        <v>7.5</v>
      </c>
      <c r="G27" s="27">
        <f>(E25+E27)/2</f>
        <v>5.9</v>
      </c>
      <c r="H27" s="21">
        <f>ROUND(F27*C27,1)</f>
        <v>10.6</v>
      </c>
      <c r="I27" s="26">
        <f>ROUND(G27*C27,1)</f>
        <v>8.3000000000000007</v>
      </c>
    </row>
    <row r="28" spans="2:9" x14ac:dyDescent="0.4">
      <c r="B28" s="7"/>
      <c r="C28" s="30"/>
      <c r="D28" s="8"/>
      <c r="E28" s="7"/>
      <c r="F28" s="30"/>
      <c r="G28" s="28"/>
      <c r="H28" s="23"/>
      <c r="I28" s="33"/>
    </row>
    <row r="29" spans="2:9" x14ac:dyDescent="0.4">
      <c r="B29" s="16" t="s">
        <v>74</v>
      </c>
      <c r="C29" s="29">
        <v>0.5</v>
      </c>
      <c r="D29" s="17">
        <v>7.5</v>
      </c>
      <c r="E29" s="16">
        <v>5.9</v>
      </c>
      <c r="F29" s="29">
        <f>(D27+D29)/2</f>
        <v>7.5</v>
      </c>
      <c r="G29" s="27">
        <f>(E27+E29)/2</f>
        <v>5.9</v>
      </c>
      <c r="H29" s="21">
        <f>ROUND(F29*C29,1)</f>
        <v>3.8</v>
      </c>
      <c r="I29" s="26">
        <f>ROUND(G29*C29,1)</f>
        <v>3</v>
      </c>
    </row>
    <row r="30" spans="2:9" x14ac:dyDescent="0.4">
      <c r="B30" s="7"/>
      <c r="C30" s="30"/>
      <c r="D30" s="8"/>
      <c r="E30" s="7"/>
      <c r="F30" s="30"/>
      <c r="G30" s="28"/>
      <c r="H30" s="23"/>
      <c r="I30" s="33"/>
    </row>
    <row r="31" spans="2:9" x14ac:dyDescent="0.4">
      <c r="B31" s="16" t="s">
        <v>75</v>
      </c>
      <c r="C31" s="29">
        <v>0.5</v>
      </c>
      <c r="D31" s="21">
        <v>0</v>
      </c>
      <c r="E31" s="26">
        <v>0</v>
      </c>
      <c r="F31" s="29">
        <f>(D29+D31)/2</f>
        <v>3.75</v>
      </c>
      <c r="G31" s="27">
        <f>(E29+E31)/2</f>
        <v>2.95</v>
      </c>
      <c r="H31" s="21">
        <f>ROUND(F31*C31,1)</f>
        <v>1.9</v>
      </c>
      <c r="I31" s="26">
        <f>ROUND(G31*C31,1)</f>
        <v>1.5</v>
      </c>
    </row>
    <row r="32" spans="2:9" x14ac:dyDescent="0.4">
      <c r="B32" s="10"/>
      <c r="C32" s="11"/>
      <c r="E32" s="10"/>
      <c r="F32" s="34"/>
      <c r="G32" s="32"/>
      <c r="I32" s="11"/>
    </row>
    <row r="33" spans="2:9" x14ac:dyDescent="0.4">
      <c r="B33" s="10" t="s">
        <v>49</v>
      </c>
      <c r="C33" s="29">
        <f>C23+C25+C27+C29+C31</f>
        <v>3.41</v>
      </c>
      <c r="D33" s="17"/>
      <c r="E33" s="15"/>
      <c r="F33" s="16"/>
      <c r="G33" s="2"/>
      <c r="H33" s="26">
        <f>H23+H25+H27+H29+H31</f>
        <v>21.999999999999996</v>
      </c>
      <c r="I33" s="26">
        <f>I23+I25+I27+I29+I31</f>
        <v>17.3</v>
      </c>
    </row>
    <row r="34" spans="2:9" x14ac:dyDescent="0.4">
      <c r="B34" s="6"/>
      <c r="C34" s="7"/>
      <c r="D34" s="8"/>
      <c r="E34" s="7"/>
      <c r="F34" s="8"/>
      <c r="G34" s="7"/>
      <c r="H34" s="8"/>
      <c r="I34" s="7"/>
    </row>
    <row r="35" spans="2:9" x14ac:dyDescent="0.4">
      <c r="B35" s="15" t="s">
        <v>40</v>
      </c>
      <c r="C35" s="26">
        <f>C19+C33</f>
        <v>6.67</v>
      </c>
      <c r="D35" s="17"/>
      <c r="E35" s="16"/>
      <c r="F35" s="17"/>
      <c r="G35" s="16"/>
      <c r="H35" s="26">
        <f>H19+H33</f>
        <v>41.5</v>
      </c>
      <c r="I35" s="26">
        <f>I19+I33</f>
        <v>32.200000000000003</v>
      </c>
    </row>
  </sheetData>
  <mergeCells count="6">
    <mergeCell ref="B2:H3"/>
    <mergeCell ref="D4:E4"/>
    <mergeCell ref="F4:G4"/>
    <mergeCell ref="H4:I4"/>
    <mergeCell ref="B4:B5"/>
    <mergeCell ref="C4:C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19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数量集計表</vt:lpstr>
      <vt:lpstr>土工数量計算書</vt:lpstr>
      <vt:lpstr>数量集計表!Print_Area</vt:lpstr>
      <vt:lpstr>土工数量計算書!Print_Area</vt:lpstr>
      <vt:lpstr>数量集計表!Print_Titles</vt:lpstr>
      <vt:lpstr>土工数量計算書!Print_Titles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WS629</dc:creator>
  <cp:lastModifiedBy>WS629</cp:lastModifiedBy>
  <cp:lastPrinted>2024-07-09T04:00:29Z</cp:lastPrinted>
  <dcterms:created xsi:type="dcterms:W3CDTF">2024-04-11T07:42:06Z</dcterms:created>
  <dcterms:modified xsi:type="dcterms:W3CDTF">2024-07-09T04:00:48Z</dcterms:modified>
</cp:coreProperties>
</file>